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Sanja\Dropbox\Izvještaji\2026\06-2026\Razina 23\"/>
    </mc:Choice>
  </mc:AlternateContent>
  <xr:revisionPtr revIDLastSave="0" documentId="13_ncr:1_{8047FDAE-4611-4249-A2AD-A9B3B6DDAE31}" xr6:coauthVersionLast="47" xr6:coauthVersionMax="47" xr10:uidLastSave="{00000000-0000-0000-0000-000000000000}"/>
  <bookViews>
    <workbookView xWindow="2868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c r="H339" i="9"/>
  <c r="G339" i="9"/>
  <c r="F339" i="9"/>
  <c r="E339" i="9"/>
  <c r="B339" i="9" s="1"/>
  <c r="F338" i="9"/>
  <c r="F337" i="9"/>
  <c r="F336" i="9"/>
  <c r="F335" i="9"/>
  <c r="H334" i="9"/>
  <c r="E334" i="9" s="1"/>
  <c r="B334" i="9" s="1"/>
  <c r="G334" i="9"/>
  <c r="F334" i="9"/>
  <c r="F333" i="9"/>
  <c r="H332" i="9"/>
  <c r="G332" i="9"/>
  <c r="E332" i="9" s="1"/>
  <c r="B332" i="9" s="1"/>
  <c r="F332" i="9"/>
  <c r="H331" i="9"/>
  <c r="G331" i="9"/>
  <c r="F331" i="9"/>
  <c r="E331" i="9"/>
  <c r="B331" i="9" s="1"/>
  <c r="H330" i="9"/>
  <c r="E330" i="9" s="1"/>
  <c r="B330" i="9" s="1"/>
  <c r="G330" i="9"/>
  <c r="F330" i="9"/>
  <c r="H329" i="9"/>
  <c r="G329" i="9"/>
  <c r="E329" i="9" s="1"/>
  <c r="B329" i="9" s="1"/>
  <c r="F329" i="9"/>
  <c r="H328" i="9"/>
  <c r="G328" i="9"/>
  <c r="E328" i="9" s="1"/>
  <c r="B328" i="9" s="1"/>
  <c r="F328" i="9"/>
  <c r="H327" i="9"/>
  <c r="E327" i="9" s="1"/>
  <c r="B327" i="9" s="1"/>
  <c r="G327" i="9"/>
  <c r="F327" i="9"/>
  <c r="H326" i="9"/>
  <c r="E326" i="9" s="1"/>
  <c r="B326" i="9" s="1"/>
  <c r="G326" i="9"/>
  <c r="F326" i="9"/>
  <c r="H325" i="9"/>
  <c r="E325" i="9" s="1"/>
  <c r="B325" i="9" s="1"/>
  <c r="G325" i="9"/>
  <c r="F325" i="9"/>
  <c r="H324" i="9"/>
  <c r="G324" i="9"/>
  <c r="E324" i="9" s="1"/>
  <c r="B324" i="9" s="1"/>
  <c r="F324" i="9"/>
  <c r="H323" i="9"/>
  <c r="G323" i="9"/>
  <c r="E323" i="9" s="1"/>
  <c r="B323" i="9" s="1"/>
  <c r="F323" i="9"/>
  <c r="H322" i="9"/>
  <c r="E322" i="9" s="1"/>
  <c r="B322" i="9" s="1"/>
  <c r="G322" i="9"/>
  <c r="F322" i="9"/>
  <c r="H321" i="9"/>
  <c r="G321" i="9"/>
  <c r="F321" i="9"/>
  <c r="E321" i="9"/>
  <c r="B321" i="9" s="1"/>
  <c r="H320" i="9"/>
  <c r="G320" i="9"/>
  <c r="E320" i="9" s="1"/>
  <c r="B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H294" i="9"/>
  <c r="F294" i="9"/>
  <c r="E293" i="9"/>
  <c r="M292" i="9"/>
  <c r="L292" i="9"/>
  <c r="F292" i="9"/>
  <c r="B292" i="9" s="1"/>
  <c r="E292" i="9"/>
  <c r="M291" i="9"/>
  <c r="L291" i="9"/>
  <c r="F291" i="9" s="1"/>
  <c r="E291" i="9"/>
  <c r="M290" i="9"/>
  <c r="F290" i="9" s="1"/>
  <c r="B290" i="9" s="1"/>
  <c r="L290" i="9"/>
  <c r="E290" i="9"/>
  <c r="M289" i="9"/>
  <c r="L289" i="9"/>
  <c r="F289" i="9" s="1"/>
  <c r="E289" i="9"/>
  <c r="B289" i="9" s="1"/>
  <c r="M288" i="9"/>
  <c r="L288" i="9"/>
  <c r="F288" i="9"/>
  <c r="B288" i="9" s="1"/>
  <c r="E288" i="9"/>
  <c r="M287" i="9"/>
  <c r="L287" i="9"/>
  <c r="F287" i="9" s="1"/>
  <c r="E287" i="9"/>
  <c r="B287" i="9" s="1"/>
  <c r="M286" i="9"/>
  <c r="F286" i="9" s="1"/>
  <c r="B286" i="9" s="1"/>
  <c r="L286" i="9"/>
  <c r="E286" i="9"/>
  <c r="M285" i="9"/>
  <c r="L285" i="9"/>
  <c r="F285" i="9" s="1"/>
  <c r="E285" i="9"/>
  <c r="B285" i="9" s="1"/>
  <c r="M284" i="9"/>
  <c r="L284" i="9"/>
  <c r="F284" i="9"/>
  <c r="B284" i="9" s="1"/>
  <c r="E284" i="9"/>
  <c r="M283" i="9"/>
  <c r="L283" i="9"/>
  <c r="F283" i="9" s="1"/>
  <c r="E283" i="9"/>
  <c r="B283" i="9" s="1"/>
  <c r="M282" i="9"/>
  <c r="F282" i="9" s="1"/>
  <c r="B282" i="9" s="1"/>
  <c r="L282" i="9"/>
  <c r="E282" i="9"/>
  <c r="M281" i="9"/>
  <c r="L281" i="9"/>
  <c r="F281" i="9" s="1"/>
  <c r="E281" i="9"/>
  <c r="M280" i="9"/>
  <c r="L280" i="9"/>
  <c r="F280" i="9"/>
  <c r="B280" i="9" s="1"/>
  <c r="E280" i="9"/>
  <c r="M279" i="9"/>
  <c r="L279" i="9"/>
  <c r="F279" i="9" s="1"/>
  <c r="E279" i="9"/>
  <c r="B279" i="9" s="1"/>
  <c r="M278" i="9"/>
  <c r="F278" i="9" s="1"/>
  <c r="B278" i="9" s="1"/>
  <c r="L278" i="9"/>
  <c r="E278" i="9"/>
  <c r="M277" i="9"/>
  <c r="L277" i="9"/>
  <c r="F277" i="9" s="1"/>
  <c r="E277" i="9"/>
  <c r="M276" i="9"/>
  <c r="L276" i="9"/>
  <c r="F276" i="9"/>
  <c r="B276" i="9" s="1"/>
  <c r="E276" i="9"/>
  <c r="M275" i="9"/>
  <c r="L275" i="9"/>
  <c r="F275" i="9" s="1"/>
  <c r="E275" i="9"/>
  <c r="M274" i="9"/>
  <c r="F274" i="9" s="1"/>
  <c r="B274" i="9" s="1"/>
  <c r="L274" i="9"/>
  <c r="E274" i="9"/>
  <c r="M273" i="9"/>
  <c r="L273" i="9"/>
  <c r="F273" i="9" s="1"/>
  <c r="E273" i="9"/>
  <c r="B273" i="9" s="1"/>
  <c r="M272" i="9"/>
  <c r="L272" i="9"/>
  <c r="F272" i="9"/>
  <c r="B272" i="9" s="1"/>
  <c r="E272" i="9"/>
  <c r="M271" i="9"/>
  <c r="L271" i="9"/>
  <c r="F271" i="9" s="1"/>
  <c r="E271" i="9"/>
  <c r="B271" i="9" s="1"/>
  <c r="M270" i="9"/>
  <c r="F270" i="9" s="1"/>
  <c r="B270" i="9" s="1"/>
  <c r="L270" i="9"/>
  <c r="E270" i="9"/>
  <c r="M269" i="9"/>
  <c r="L269" i="9"/>
  <c r="F269" i="9" s="1"/>
  <c r="E269" i="9"/>
  <c r="B269" i="9" s="1"/>
  <c r="M268" i="9"/>
  <c r="L268" i="9"/>
  <c r="F268" i="9"/>
  <c r="B268" i="9" s="1"/>
  <c r="E268" i="9"/>
  <c r="M267" i="9"/>
  <c r="L267" i="9"/>
  <c r="F267" i="9" s="1"/>
  <c r="E267" i="9"/>
  <c r="B267" i="9" s="1"/>
  <c r="M266" i="9"/>
  <c r="F266" i="9" s="1"/>
  <c r="B266" i="9" s="1"/>
  <c r="L266" i="9"/>
  <c r="E266" i="9"/>
  <c r="M265" i="9"/>
  <c r="L265" i="9"/>
  <c r="F265" i="9" s="1"/>
  <c r="E265" i="9"/>
  <c r="M264" i="9"/>
  <c r="L264" i="9"/>
  <c r="F264" i="9"/>
  <c r="B264" i="9" s="1"/>
  <c r="E264" i="9"/>
  <c r="M263" i="9"/>
  <c r="L263" i="9"/>
  <c r="F263" i="9" s="1"/>
  <c r="E263" i="9"/>
  <c r="B263" i="9" s="1"/>
  <c r="M262" i="9"/>
  <c r="F262" i="9" s="1"/>
  <c r="B262" i="9" s="1"/>
  <c r="L262" i="9"/>
  <c r="E262" i="9"/>
  <c r="M261" i="9"/>
  <c r="L261" i="9"/>
  <c r="F261" i="9" s="1"/>
  <c r="E261" i="9"/>
  <c r="M260" i="9"/>
  <c r="L260" i="9"/>
  <c r="F260" i="9"/>
  <c r="B260" i="9" s="1"/>
  <c r="E260" i="9"/>
  <c r="M259" i="9"/>
  <c r="L259" i="9"/>
  <c r="F259" i="9" s="1"/>
  <c r="E259" i="9"/>
  <c r="M258" i="9"/>
  <c r="F258" i="9" s="1"/>
  <c r="B258" i="9" s="1"/>
  <c r="L258" i="9"/>
  <c r="E258" i="9"/>
  <c r="M257" i="9"/>
  <c r="L257" i="9"/>
  <c r="F257" i="9" s="1"/>
  <c r="E257" i="9"/>
  <c r="B257" i="9" s="1"/>
  <c r="M256" i="9"/>
  <c r="L256" i="9"/>
  <c r="F256" i="9"/>
  <c r="B256" i="9" s="1"/>
  <c r="E256" i="9"/>
  <c r="M255" i="9"/>
  <c r="L255" i="9"/>
  <c r="F255" i="9" s="1"/>
  <c r="E255" i="9"/>
  <c r="B255" i="9" s="1"/>
  <c r="M254" i="9"/>
  <c r="F254" i="9" s="1"/>
  <c r="B254" i="9" s="1"/>
  <c r="L254" i="9"/>
  <c r="E254" i="9"/>
  <c r="M253" i="9"/>
  <c r="L253" i="9"/>
  <c r="F253" i="9" s="1"/>
  <c r="E253" i="9"/>
  <c r="B253" i="9" s="1"/>
  <c r="M252" i="9"/>
  <c r="L252" i="9"/>
  <c r="F252" i="9"/>
  <c r="B252" i="9" s="1"/>
  <c r="E252" i="9"/>
  <c r="M251" i="9"/>
  <c r="L251" i="9"/>
  <c r="F251" i="9" s="1"/>
  <c r="E251" i="9"/>
  <c r="B251" i="9" s="1"/>
  <c r="M250" i="9"/>
  <c r="F250" i="9" s="1"/>
  <c r="B250" i="9" s="1"/>
  <c r="L250" i="9"/>
  <c r="E250" i="9"/>
  <c r="M249" i="9"/>
  <c r="L249" i="9"/>
  <c r="F249" i="9" s="1"/>
  <c r="E249" i="9"/>
  <c r="M248" i="9"/>
  <c r="L248" i="9"/>
  <c r="F248" i="9"/>
  <c r="B248" i="9" s="1"/>
  <c r="E248" i="9"/>
  <c r="M247" i="9"/>
  <c r="L247" i="9"/>
  <c r="F247" i="9" s="1"/>
  <c r="E247" i="9"/>
  <c r="B247" i="9" s="1"/>
  <c r="M246" i="9"/>
  <c r="F246" i="9" s="1"/>
  <c r="B246" i="9" s="1"/>
  <c r="L246" i="9"/>
  <c r="E246" i="9"/>
  <c r="M245" i="9"/>
  <c r="L245" i="9"/>
  <c r="F245" i="9" s="1"/>
  <c r="E245" i="9"/>
  <c r="M244" i="9"/>
  <c r="L244" i="9"/>
  <c r="F244" i="9"/>
  <c r="B244" i="9" s="1"/>
  <c r="E244" i="9"/>
  <c r="M243" i="9"/>
  <c r="L243" i="9"/>
  <c r="F243" i="9" s="1"/>
  <c r="E243" i="9"/>
  <c r="M242" i="9"/>
  <c r="F242" i="9" s="1"/>
  <c r="B242" i="9" s="1"/>
  <c r="L242" i="9"/>
  <c r="E242" i="9"/>
  <c r="M241" i="9"/>
  <c r="L241" i="9"/>
  <c r="F241" i="9" s="1"/>
  <c r="E241" i="9"/>
  <c r="B241" i="9" s="1"/>
  <c r="M240" i="9"/>
  <c r="L240" i="9"/>
  <c r="F240" i="9"/>
  <c r="B240" i="9" s="1"/>
  <c r="E240" i="9"/>
  <c r="M239" i="9"/>
  <c r="L239" i="9"/>
  <c r="F239" i="9" s="1"/>
  <c r="E239" i="9"/>
  <c r="B239" i="9" s="1"/>
  <c r="M238" i="9"/>
  <c r="F238" i="9" s="1"/>
  <c r="B238" i="9" s="1"/>
  <c r="L238" i="9"/>
  <c r="E238" i="9"/>
  <c r="M237" i="9"/>
  <c r="L237" i="9"/>
  <c r="F237" i="9" s="1"/>
  <c r="E237" i="9"/>
  <c r="B237" i="9" s="1"/>
  <c r="M236" i="9"/>
  <c r="L236" i="9"/>
  <c r="F236" i="9" s="1"/>
  <c r="B236" i="9" s="1"/>
  <c r="E236" i="9"/>
  <c r="M235" i="9"/>
  <c r="L235" i="9"/>
  <c r="F235" i="9" s="1"/>
  <c r="E235" i="9"/>
  <c r="B235" i="9" s="1"/>
  <c r="M234" i="9"/>
  <c r="F234" i="9" s="1"/>
  <c r="B234" i="9" s="1"/>
  <c r="L234" i="9"/>
  <c r="E234" i="9"/>
  <c r="M233" i="9"/>
  <c r="L233" i="9"/>
  <c r="F233" i="9" s="1"/>
  <c r="E233" i="9"/>
  <c r="M232" i="9"/>
  <c r="L232" i="9"/>
  <c r="F232" i="9"/>
  <c r="B232" i="9" s="1"/>
  <c r="E232" i="9"/>
  <c r="M231" i="9"/>
  <c r="L231" i="9"/>
  <c r="F231" i="9" s="1"/>
  <c r="E231" i="9"/>
  <c r="B231" i="9" s="1"/>
  <c r="M230" i="9"/>
  <c r="F230" i="9" s="1"/>
  <c r="B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B171" i="9" s="1"/>
  <c r="H170" i="9"/>
  <c r="G170" i="9"/>
  <c r="E170" i="9" s="1"/>
  <c r="F170" i="9"/>
  <c r="B170" i="9"/>
  <c r="H169" i="9"/>
  <c r="G169" i="9"/>
  <c r="F169" i="9"/>
  <c r="E169" i="9"/>
  <c r="B169" i="9" s="1"/>
  <c r="H168" i="9"/>
  <c r="E168" i="9" s="1"/>
  <c r="B168" i="9" s="1"/>
  <c r="G168" i="9"/>
  <c r="F168" i="9"/>
  <c r="H167" i="9"/>
  <c r="G167" i="9"/>
  <c r="E167" i="9" s="1"/>
  <c r="B167" i="9" s="1"/>
  <c r="F167" i="9"/>
  <c r="H166" i="9"/>
  <c r="G166" i="9"/>
  <c r="E166" i="9" s="1"/>
  <c r="B166" i="9" s="1"/>
  <c r="F166" i="9"/>
  <c r="H165" i="9"/>
  <c r="G165" i="9"/>
  <c r="E165" i="9" s="1"/>
  <c r="B165" i="9" s="1"/>
  <c r="F165" i="9"/>
  <c r="H164" i="9"/>
  <c r="E164" i="9" s="1"/>
  <c r="B164" i="9" s="1"/>
  <c r="G164" i="9"/>
  <c r="F164" i="9"/>
  <c r="H163" i="9"/>
  <c r="G163" i="9"/>
  <c r="F163" i="9"/>
  <c r="E163" i="9"/>
  <c r="B163" i="9" s="1"/>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E123" i="9" s="1"/>
  <c r="B123" i="9" s="1"/>
  <c r="G123" i="9"/>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G60" i="9"/>
  <c r="E60" i="9" s="1"/>
  <c r="B60" i="9" s="1"/>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F41" i="9"/>
  <c r="H40" i="9"/>
  <c r="G40" i="9"/>
  <c r="E40" i="9" s="1"/>
  <c r="B40" i="9" s="1"/>
  <c r="F40" i="9"/>
  <c r="H39" i="9"/>
  <c r="E39" i="9" s="1"/>
  <c r="B39" i="9" s="1"/>
  <c r="G39" i="9"/>
  <c r="F39" i="9"/>
  <c r="H38" i="9"/>
  <c r="G38" i="9"/>
  <c r="F38" i="9"/>
  <c r="E38" i="9"/>
  <c r="B38" i="9" s="1"/>
  <c r="H37" i="9"/>
  <c r="G37" i="9"/>
  <c r="E37" i="9" s="1"/>
  <c r="F37" i="9"/>
  <c r="H36" i="9"/>
  <c r="G36" i="9"/>
  <c r="F36" i="9"/>
  <c r="H35" i="9"/>
  <c r="E35" i="9" s="1"/>
  <c r="B35" i="9" s="1"/>
  <c r="G35" i="9"/>
  <c r="F35" i="9"/>
  <c r="H34" i="9"/>
  <c r="G34" i="9"/>
  <c r="F34" i="9"/>
  <c r="E34" i="9"/>
  <c r="B34" i="9" s="1"/>
  <c r="H33" i="9"/>
  <c r="G33" i="9"/>
  <c r="E33" i="9" s="1"/>
  <c r="F33" i="9"/>
  <c r="H32" i="9"/>
  <c r="G32" i="9"/>
  <c r="E32" i="9" s="1"/>
  <c r="B32" i="9" s="1"/>
  <c r="F32" i="9"/>
  <c r="H31" i="9"/>
  <c r="E31" i="9" s="1"/>
  <c r="B31" i="9" s="1"/>
  <c r="G31" i="9"/>
  <c r="F31" i="9"/>
  <c r="H30" i="9"/>
  <c r="G30" i="9"/>
  <c r="F30" i="9"/>
  <c r="E30" i="9"/>
  <c r="B30" i="9" s="1"/>
  <c r="H29" i="9"/>
  <c r="G29" i="9"/>
  <c r="E29" i="9" s="1"/>
  <c r="F29" i="9"/>
  <c r="H28" i="9"/>
  <c r="G28" i="9"/>
  <c r="E28" i="9" s="1"/>
  <c r="B28" i="9" s="1"/>
  <c r="F28" i="9"/>
  <c r="H27" i="9"/>
  <c r="E27" i="9" s="1"/>
  <c r="B27" i="9" s="1"/>
  <c r="G27" i="9"/>
  <c r="F27" i="9"/>
  <c r="H26" i="9"/>
  <c r="G26" i="9"/>
  <c r="F26" i="9"/>
  <c r="E26" i="9"/>
  <c r="B26" i="9" s="1"/>
  <c r="H25" i="9"/>
  <c r="G25" i="9"/>
  <c r="E25" i="9" s="1"/>
  <c r="F25" i="9"/>
  <c r="F24" i="9"/>
  <c r="I10" i="9"/>
  <c r="F4" i="9"/>
  <c r="O3" i="9"/>
  <c r="G296" i="9" s="1"/>
  <c r="E296" i="9" s="1"/>
  <c r="I3" i="9"/>
  <c r="H3" i="9"/>
  <c r="G3" i="9"/>
  <c r="D104" i="8"/>
  <c r="D97" i="8"/>
  <c r="D92" i="8"/>
  <c r="D87" i="8"/>
  <c r="D82" i="8"/>
  <c r="D77" i="8"/>
  <c r="D72" i="8"/>
  <c r="D67" i="8"/>
  <c r="D62" i="8"/>
  <c r="D51" i="8" s="1"/>
  <c r="D57" i="8"/>
  <c r="D52" i="8"/>
  <c r="D46" i="8"/>
  <c r="D37" i="8"/>
  <c r="D27" i="8"/>
  <c r="D18" i="8"/>
  <c r="D8" i="8"/>
  <c r="D6" i="8" s="1"/>
  <c r="E44" i="7"/>
  <c r="D44" i="7"/>
  <c r="E39" i="7"/>
  <c r="E38" i="7" s="1"/>
  <c r="I35" i="3" s="1"/>
  <c r="D39" i="7"/>
  <c r="D38" i="7" s="1"/>
  <c r="E30" i="7"/>
  <c r="D30" i="7"/>
  <c r="E23" i="7"/>
  <c r="E22" i="7" s="1"/>
  <c r="D23" i="7"/>
  <c r="D22" i="7"/>
  <c r="E14" i="7"/>
  <c r="D14" i="7"/>
  <c r="E7" i="7"/>
  <c r="D7" i="7"/>
  <c r="D6" i="7" s="1"/>
  <c r="D5" i="7" s="1"/>
  <c r="E6" i="7"/>
  <c r="F140" i="6"/>
  <c r="F139" i="6"/>
  <c r="F138" i="6"/>
  <c r="F137" i="6"/>
  <c r="F136" i="6"/>
  <c r="F135" i="6"/>
  <c r="F134" i="6"/>
  <c r="F133" i="6"/>
  <c r="F132" i="6"/>
  <c r="F131" i="6"/>
  <c r="E130" i="6"/>
  <c r="D130" i="6"/>
  <c r="F130" i="6" s="1"/>
  <c r="F129" i="6"/>
  <c r="D129" i="6"/>
  <c r="F128" i="6"/>
  <c r="F127" i="6"/>
  <c r="F126" i="6"/>
  <c r="F125" i="6"/>
  <c r="F124" i="6"/>
  <c r="F123" i="6"/>
  <c r="E122" i="6"/>
  <c r="D122" i="6"/>
  <c r="F122" i="6" s="1"/>
  <c r="F121" i="6"/>
  <c r="F120" i="6"/>
  <c r="F119" i="6"/>
  <c r="F118" i="6"/>
  <c r="E118" i="6"/>
  <c r="D1513" i="1" s="1"/>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1489" i="1" s="1"/>
  <c r="D94" i="6"/>
  <c r="F94" i="6" s="1"/>
  <c r="F93" i="6"/>
  <c r="F92" i="6"/>
  <c r="F91" i="6"/>
  <c r="F90" i="6"/>
  <c r="E90" i="6"/>
  <c r="E89" i="6" s="1"/>
  <c r="D1484" i="1" s="1"/>
  <c r="D90" i="6"/>
  <c r="F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E43" i="6"/>
  <c r="D1438" i="1" s="1"/>
  <c r="D43" i="6"/>
  <c r="F43" i="6" s="1"/>
  <c r="F42" i="6"/>
  <c r="F41" i="6"/>
  <c r="F40" i="6"/>
  <c r="F39" i="6"/>
  <c r="E39" i="6"/>
  <c r="D39" i="6"/>
  <c r="F38" i="6"/>
  <c r="F37" i="6"/>
  <c r="E36" i="6"/>
  <c r="D36" i="6"/>
  <c r="F36" i="6" s="1"/>
  <c r="F34" i="6"/>
  <c r="F33" i="6"/>
  <c r="F32" i="6"/>
  <c r="F31" i="6"/>
  <c r="F30" i="6"/>
  <c r="F29" i="6"/>
  <c r="E28" i="6"/>
  <c r="D1423" i="1" s="1"/>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D1299" i="1"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D273" i="5" s="1"/>
  <c r="F275" i="5"/>
  <c r="F274" i="5"/>
  <c r="F273"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I25" i="3"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7"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D70" i="5"/>
  <c r="F70" i="5" s="1"/>
  <c r="F68" i="5"/>
  <c r="F67" i="5"/>
  <c r="F66" i="5"/>
  <c r="F65" i="5"/>
  <c r="F64" i="5"/>
  <c r="F63" i="5"/>
  <c r="E63" i="5"/>
  <c r="D63" i="5"/>
  <c r="F62" i="5"/>
  <c r="F61" i="5"/>
  <c r="F60" i="5"/>
  <c r="F59" i="5"/>
  <c r="F58" i="5"/>
  <c r="F57" i="5"/>
  <c r="E56" i="5"/>
  <c r="D56" i="5"/>
  <c r="F56" i="5" s="1"/>
  <c r="F55" i="5"/>
  <c r="F54" i="5"/>
  <c r="F53" i="5"/>
  <c r="F52" i="5"/>
  <c r="E52" i="5"/>
  <c r="E7" i="5" s="1"/>
  <c r="I22" i="3" s="1"/>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D597" i="4"/>
  <c r="F597" i="4" s="1"/>
  <c r="F596" i="4"/>
  <c r="F595" i="4"/>
  <c r="E594" i="4"/>
  <c r="D594" i="4"/>
  <c r="F594" i="4" s="1"/>
  <c r="F593" i="4"/>
  <c r="F592" i="4"/>
  <c r="F591" i="4"/>
  <c r="E591" i="4"/>
  <c r="D591" i="4"/>
  <c r="F590" i="4"/>
  <c r="F589" i="4"/>
  <c r="E589" i="4"/>
  <c r="D589" i="4"/>
  <c r="F588" i="4"/>
  <c r="F587" i="4"/>
  <c r="F586" i="4"/>
  <c r="E585" i="4"/>
  <c r="D585" i="4"/>
  <c r="F585" i="4" s="1"/>
  <c r="F584" i="4"/>
  <c r="D584" i="4"/>
  <c r="F583" i="4"/>
  <c r="F582" i="4"/>
  <c r="E581" i="4"/>
  <c r="E571" i="4" s="1"/>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1" i="4"/>
  <c r="F530" i="4"/>
  <c r="E529" i="4"/>
  <c r="D529" i="4"/>
  <c r="F529"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D479" i="4" s="1"/>
  <c r="F479" i="4" s="1"/>
  <c r="E479" i="4"/>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F431" i="4" s="1"/>
  <c r="E431" i="4"/>
  <c r="E428" i="4"/>
  <c r="F428" i="4" s="1"/>
  <c r="D428" i="4"/>
  <c r="E427" i="4"/>
  <c r="D422" i="1" s="1"/>
  <c r="D427" i="4"/>
  <c r="E426" i="4"/>
  <c r="D426" i="4"/>
  <c r="F421" i="4"/>
  <c r="F420" i="4"/>
  <c r="F419" i="4"/>
  <c r="F416" i="4"/>
  <c r="F415" i="4"/>
  <c r="F414" i="4"/>
  <c r="F413" i="4"/>
  <c r="E412" i="4"/>
  <c r="D412" i="4"/>
  <c r="F412" i="4" s="1"/>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2" i="4"/>
  <c r="F371" i="4"/>
  <c r="F370" i="4"/>
  <c r="F369" i="4"/>
  <c r="F368" i="4"/>
  <c r="F367" i="4"/>
  <c r="E366" i="4"/>
  <c r="D366" i="4"/>
  <c r="F366" i="4" s="1"/>
  <c r="F365" i="4"/>
  <c r="F364" i="4"/>
  <c r="F363" i="4"/>
  <c r="F362" i="4"/>
  <c r="E362" i="4"/>
  <c r="D362" i="4"/>
  <c r="F361" i="4"/>
  <c r="D361" i="4"/>
  <c r="F359" i="4"/>
  <c r="E358" i="4"/>
  <c r="D358" i="4"/>
  <c r="F358" i="4" s="1"/>
  <c r="F357" i="4"/>
  <c r="F356" i="4"/>
  <c r="F355"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E273" i="4"/>
  <c r="F272" i="4"/>
  <c r="F271" i="4"/>
  <c r="F270" i="4"/>
  <c r="E269" i="4"/>
  <c r="D269" i="4"/>
  <c r="F268" i="4"/>
  <c r="F267" i="4"/>
  <c r="F266" i="4"/>
  <c r="F265" i="4"/>
  <c r="F264" i="4"/>
  <c r="E263" i="4"/>
  <c r="E262" i="4" s="1"/>
  <c r="D263" i="4"/>
  <c r="F263" i="4" s="1"/>
  <c r="D262" i="4"/>
  <c r="F261" i="4"/>
  <c r="F260" i="4"/>
  <c r="F259" i="4"/>
  <c r="F258" i="4"/>
  <c r="F257" i="4"/>
  <c r="E257" i="4"/>
  <c r="D257" i="4"/>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F229" i="4"/>
  <c r="F228" i="4"/>
  <c r="F227" i="4"/>
  <c r="F226" i="4"/>
  <c r="E225" i="4"/>
  <c r="E221" i="4" s="1"/>
  <c r="D225" i="4"/>
  <c r="F224" i="4"/>
  <c r="F223" i="4"/>
  <c r="F222" i="4"/>
  <c r="E222" i="4"/>
  <c r="D222" i="4"/>
  <c r="D221" i="4" s="1"/>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F165" i="4" s="1"/>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F141" i="4" s="1"/>
  <c r="D141" i="4"/>
  <c r="D140" i="4"/>
  <c r="F139" i="4"/>
  <c r="F138" i="4"/>
  <c r="F137" i="4"/>
  <c r="F136" i="4"/>
  <c r="E135" i="4"/>
  <c r="E134" i="4" s="1"/>
  <c r="D135" i="4"/>
  <c r="F135" i="4" s="1"/>
  <c r="D134" i="4"/>
  <c r="F134" i="4" s="1"/>
  <c r="F133" i="4"/>
  <c r="F132" i="4"/>
  <c r="F131" i="4"/>
  <c r="F130" i="4"/>
  <c r="E129" i="4"/>
  <c r="F129" i="4" s="1"/>
  <c r="D129" i="4"/>
  <c r="F128" i="4"/>
  <c r="F127" i="4"/>
  <c r="E126" i="4"/>
  <c r="D126" i="4"/>
  <c r="E125" i="4"/>
  <c r="F124" i="4"/>
  <c r="F123" i="4"/>
  <c r="F122" i="4"/>
  <c r="F121" i="4"/>
  <c r="F120" i="4"/>
  <c r="E120" i="4"/>
  <c r="D120" i="4"/>
  <c r="F119" i="4"/>
  <c r="F118" i="4"/>
  <c r="F117" i="4"/>
  <c r="F116" i="4"/>
  <c r="F115" i="4"/>
  <c r="F114" i="4"/>
  <c r="F113" i="4"/>
  <c r="E112" i="4"/>
  <c r="D112" i="4"/>
  <c r="F111" i="4"/>
  <c r="F110" i="4"/>
  <c r="F109" i="4"/>
  <c r="F108" i="4"/>
  <c r="E107" i="4"/>
  <c r="F107" i="4" s="1"/>
  <c r="D107" i="4"/>
  <c r="F105" i="4"/>
  <c r="F104" i="4"/>
  <c r="F103" i="4"/>
  <c r="F102" i="4"/>
  <c r="F101" i="4"/>
  <c r="F100" i="4"/>
  <c r="F99" i="4"/>
  <c r="E98" i="4"/>
  <c r="D98" i="4"/>
  <c r="F97" i="4"/>
  <c r="F96" i="4"/>
  <c r="F95" i="4"/>
  <c r="F94" i="4"/>
  <c r="F93" i="4"/>
  <c r="F92" i="4"/>
  <c r="E91" i="4"/>
  <c r="D91" i="4"/>
  <c r="F90" i="4"/>
  <c r="F89" i="4"/>
  <c r="F88" i="4"/>
  <c r="F87" i="4"/>
  <c r="F86" i="4"/>
  <c r="F85" i="4"/>
  <c r="F84" i="4"/>
  <c r="E83" i="4"/>
  <c r="F83" i="4" s="1"/>
  <c r="D83" i="4"/>
  <c r="F81" i="4"/>
  <c r="F80" i="4"/>
  <c r="F79" i="4"/>
  <c r="F78" i="4"/>
  <c r="E77" i="4"/>
  <c r="E49" i="4" s="1"/>
  <c r="D77" i="4"/>
  <c r="F77" i="4" s="1"/>
  <c r="F76" i="4"/>
  <c r="F75" i="4"/>
  <c r="F74" i="4"/>
  <c r="E74" i="4"/>
  <c r="D74" i="4"/>
  <c r="F73" i="4"/>
  <c r="F72" i="4"/>
  <c r="F71" i="4"/>
  <c r="E71" i="4"/>
  <c r="D71" i="4"/>
  <c r="F70" i="4"/>
  <c r="F69" i="4"/>
  <c r="E68" i="4"/>
  <c r="D68" i="4"/>
  <c r="F68" i="4" s="1"/>
  <c r="F67" i="4"/>
  <c r="F66" i="4"/>
  <c r="F65" i="4"/>
  <c r="F64" i="4"/>
  <c r="E64" i="4"/>
  <c r="D64" i="4"/>
  <c r="F63" i="4"/>
  <c r="F62" i="4"/>
  <c r="E61" i="4"/>
  <c r="F61" i="4" s="1"/>
  <c r="D61" i="4"/>
  <c r="F60" i="4"/>
  <c r="F59" i="4"/>
  <c r="E58" i="4"/>
  <c r="D58" i="4"/>
  <c r="F58" i="4" s="1"/>
  <c r="F57" i="4"/>
  <c r="F56" i="4"/>
  <c r="F55" i="4"/>
  <c r="F54" i="4"/>
  <c r="F53" i="4"/>
  <c r="E53" i="4"/>
  <c r="D53" i="4"/>
  <c r="F52" i="4"/>
  <c r="F51" i="4"/>
  <c r="E50" i="4"/>
  <c r="D50" i="4"/>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H34" i="3"/>
  <c r="G34" i="3"/>
  <c r="B34" i="3"/>
  <c r="H33" i="3"/>
  <c r="G33" i="3"/>
  <c r="B33" i="3"/>
  <c r="G31" i="3"/>
  <c r="B31" i="3"/>
  <c r="H30"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H1685" i="1"/>
  <c r="G1685" i="1"/>
  <c r="C1685" i="1"/>
  <c r="C1684" i="1"/>
  <c r="H1684" i="1" s="1"/>
  <c r="C1683" i="1"/>
  <c r="H1682" i="1"/>
  <c r="C1682" i="1"/>
  <c r="G1682" i="1" s="1"/>
  <c r="H1681" i="1"/>
  <c r="G1681" i="1"/>
  <c r="C1681" i="1"/>
  <c r="C1680" i="1"/>
  <c r="H1680" i="1" s="1"/>
  <c r="C1679" i="1"/>
  <c r="H1678" i="1"/>
  <c r="C1678" i="1"/>
  <c r="G1678" i="1" s="1"/>
  <c r="H1677" i="1"/>
  <c r="G1677" i="1"/>
  <c r="C1677" i="1"/>
  <c r="C1676" i="1"/>
  <c r="H1676" i="1" s="1"/>
  <c r="C1675" i="1"/>
  <c r="H1674" i="1"/>
  <c r="C1674" i="1"/>
  <c r="G1674" i="1" s="1"/>
  <c r="H1673" i="1"/>
  <c r="G1673" i="1"/>
  <c r="C1673" i="1"/>
  <c r="C1672" i="1"/>
  <c r="H1672" i="1" s="1"/>
  <c r="C1671" i="1"/>
  <c r="H1670" i="1"/>
  <c r="C1670" i="1"/>
  <c r="G1670" i="1" s="1"/>
  <c r="H1669" i="1"/>
  <c r="G1669" i="1"/>
  <c r="C1669" i="1"/>
  <c r="C1668" i="1"/>
  <c r="H1668" i="1" s="1"/>
  <c r="C1667" i="1"/>
  <c r="H1666" i="1"/>
  <c r="C1666" i="1"/>
  <c r="G1666" i="1" s="1"/>
  <c r="H1665" i="1"/>
  <c r="G1665" i="1"/>
  <c r="C1665" i="1"/>
  <c r="C1664" i="1"/>
  <c r="H1664" i="1" s="1"/>
  <c r="C1663" i="1"/>
  <c r="H1662" i="1"/>
  <c r="C1662" i="1"/>
  <c r="G1662" i="1" s="1"/>
  <c r="H1661" i="1"/>
  <c r="G1661" i="1"/>
  <c r="C1661" i="1"/>
  <c r="C1660" i="1"/>
  <c r="H1660" i="1" s="1"/>
  <c r="C1659" i="1"/>
  <c r="H1658" i="1"/>
  <c r="C1658" i="1"/>
  <c r="G1658" i="1" s="1"/>
  <c r="H1657" i="1"/>
  <c r="G1657" i="1"/>
  <c r="C1657" i="1"/>
  <c r="C1656" i="1"/>
  <c r="H1656" i="1" s="1"/>
  <c r="C1655" i="1"/>
  <c r="H1654" i="1"/>
  <c r="C1654" i="1"/>
  <c r="G1654" i="1" s="1"/>
  <c r="H1653" i="1"/>
  <c r="G1653" i="1"/>
  <c r="C1653" i="1"/>
  <c r="C1652" i="1"/>
  <c r="H1652" i="1" s="1"/>
  <c r="C1651" i="1"/>
  <c r="H1650" i="1"/>
  <c r="C1650" i="1"/>
  <c r="G1650" i="1" s="1"/>
  <c r="H1649" i="1"/>
  <c r="G1649" i="1"/>
  <c r="C1649" i="1"/>
  <c r="G1648" i="1"/>
  <c r="C1648" i="1"/>
  <c r="H1648" i="1" s="1"/>
  <c r="C1647" i="1"/>
  <c r="H1646" i="1"/>
  <c r="C1646" i="1"/>
  <c r="G1646" i="1" s="1"/>
  <c r="H1645" i="1"/>
  <c r="G1645" i="1"/>
  <c r="C1645" i="1"/>
  <c r="G1644" i="1"/>
  <c r="C1644" i="1"/>
  <c r="H1644" i="1" s="1"/>
  <c r="C1643" i="1"/>
  <c r="H1642" i="1"/>
  <c r="C1642" i="1"/>
  <c r="G1642" i="1" s="1"/>
  <c r="H1641" i="1"/>
  <c r="G1641" i="1"/>
  <c r="C1641" i="1"/>
  <c r="G1640" i="1"/>
  <c r="C1640" i="1"/>
  <c r="H1640" i="1" s="1"/>
  <c r="C1639" i="1"/>
  <c r="H1638" i="1"/>
  <c r="C1638" i="1"/>
  <c r="G1638" i="1" s="1"/>
  <c r="H1637" i="1"/>
  <c r="G1637" i="1"/>
  <c r="C1637" i="1"/>
  <c r="G1636" i="1"/>
  <c r="C1636" i="1"/>
  <c r="H1636" i="1" s="1"/>
  <c r="C1635" i="1"/>
  <c r="H1634" i="1"/>
  <c r="C1634" i="1"/>
  <c r="G1634" i="1" s="1"/>
  <c r="H1633" i="1"/>
  <c r="G1633" i="1"/>
  <c r="C1633" i="1"/>
  <c r="G1632" i="1"/>
  <c r="C1632" i="1"/>
  <c r="H1632" i="1" s="1"/>
  <c r="C1631" i="1"/>
  <c r="H1630" i="1"/>
  <c r="C1630" i="1"/>
  <c r="G1630" i="1" s="1"/>
  <c r="H1629" i="1"/>
  <c r="G1629" i="1"/>
  <c r="C1629" i="1"/>
  <c r="G1628" i="1"/>
  <c r="C1628" i="1"/>
  <c r="H1628" i="1" s="1"/>
  <c r="C1627" i="1"/>
  <c r="H1626" i="1"/>
  <c r="C1626" i="1"/>
  <c r="G1626" i="1" s="1"/>
  <c r="H1625" i="1"/>
  <c r="G1625" i="1"/>
  <c r="C1625" i="1"/>
  <c r="G1624" i="1"/>
  <c r="C1624" i="1"/>
  <c r="H1624" i="1" s="1"/>
  <c r="C1623" i="1"/>
  <c r="H1622" i="1"/>
  <c r="C1622" i="1"/>
  <c r="G1622" i="1" s="1"/>
  <c r="C1619" i="1"/>
  <c r="H1618" i="1"/>
  <c r="C1618" i="1"/>
  <c r="G1618" i="1" s="1"/>
  <c r="H1617" i="1"/>
  <c r="G1617" i="1"/>
  <c r="C1617" i="1"/>
  <c r="C1616" i="1"/>
  <c r="C1615" i="1"/>
  <c r="H1614" i="1"/>
  <c r="C1614" i="1"/>
  <c r="G1614" i="1" s="1"/>
  <c r="G1612" i="1"/>
  <c r="C1612" i="1"/>
  <c r="H1612" i="1" s="1"/>
  <c r="C1611" i="1"/>
  <c r="H1610" i="1"/>
  <c r="C1610" i="1"/>
  <c r="G1610" i="1" s="1"/>
  <c r="H1609" i="1"/>
  <c r="G1609" i="1"/>
  <c r="C1609" i="1"/>
  <c r="G1608" i="1"/>
  <c r="C1608" i="1"/>
  <c r="H1608" i="1" s="1"/>
  <c r="C1607" i="1"/>
  <c r="H1606" i="1"/>
  <c r="C1606" i="1"/>
  <c r="G1606" i="1" s="1"/>
  <c r="H1605" i="1"/>
  <c r="G1605" i="1"/>
  <c r="C1605" i="1"/>
  <c r="G1604" i="1"/>
  <c r="C1604" i="1"/>
  <c r="H1604" i="1" s="1"/>
  <c r="C1603" i="1"/>
  <c r="H1602" i="1"/>
  <c r="C1602" i="1"/>
  <c r="G1602" i="1" s="1"/>
  <c r="G1600" i="1"/>
  <c r="C1600" i="1"/>
  <c r="H1600" i="1" s="1"/>
  <c r="C1599" i="1"/>
  <c r="H1598" i="1"/>
  <c r="C1598" i="1"/>
  <c r="G1598" i="1" s="1"/>
  <c r="H1597" i="1"/>
  <c r="G1597" i="1"/>
  <c r="C1597" i="1"/>
  <c r="G1596" i="1"/>
  <c r="C1596" i="1"/>
  <c r="H1596" i="1" s="1"/>
  <c r="C1595" i="1"/>
  <c r="H1594" i="1"/>
  <c r="C1594" i="1"/>
  <c r="G1594" i="1" s="1"/>
  <c r="H1593" i="1"/>
  <c r="G1593" i="1"/>
  <c r="C1593" i="1"/>
  <c r="G1592" i="1"/>
  <c r="C1592" i="1"/>
  <c r="H1592" i="1" s="1"/>
  <c r="C1591" i="1"/>
  <c r="H1590" i="1"/>
  <c r="C1590" i="1"/>
  <c r="G1590" i="1" s="1"/>
  <c r="H1589" i="1"/>
  <c r="G1589" i="1"/>
  <c r="C1589" i="1"/>
  <c r="G1588" i="1"/>
  <c r="C1588" i="1"/>
  <c r="H1588" i="1" s="1"/>
  <c r="C1587" i="1"/>
  <c r="H1586" i="1"/>
  <c r="C1586" i="1"/>
  <c r="G1586" i="1" s="1"/>
  <c r="H1585" i="1"/>
  <c r="G1585" i="1"/>
  <c r="C1585" i="1"/>
  <c r="G1584" i="1"/>
  <c r="C1584" i="1"/>
  <c r="H1584" i="1" s="1"/>
  <c r="C1583" i="1"/>
  <c r="H1581" i="1"/>
  <c r="G1581" i="1"/>
  <c r="C1581" i="1"/>
  <c r="H1580" i="1"/>
  <c r="D1580" i="1"/>
  <c r="C1580" i="1"/>
  <c r="J1579" i="1"/>
  <c r="G1579" i="1"/>
  <c r="I1579" i="1" s="1"/>
  <c r="D1579" i="1"/>
  <c r="H1579" i="1" s="1"/>
  <c r="C1579" i="1"/>
  <c r="H1578" i="1"/>
  <c r="D1578" i="1"/>
  <c r="C1578" i="1"/>
  <c r="J1577" i="1"/>
  <c r="G1577" i="1"/>
  <c r="I1577" i="1" s="1"/>
  <c r="D1577" i="1"/>
  <c r="H1577" i="1" s="1"/>
  <c r="C1577" i="1"/>
  <c r="G1576" i="1"/>
  <c r="D1576" i="1"/>
  <c r="H1576" i="1" s="1"/>
  <c r="C1576" i="1"/>
  <c r="H1575" i="1"/>
  <c r="D1575" i="1"/>
  <c r="C1575" i="1"/>
  <c r="G1574" i="1"/>
  <c r="I1574" i="1" s="1"/>
  <c r="D1574" i="1"/>
  <c r="H1574" i="1" s="1"/>
  <c r="C1574" i="1"/>
  <c r="H1573" i="1"/>
  <c r="D1573" i="1"/>
  <c r="C1573" i="1"/>
  <c r="G1572" i="1"/>
  <c r="I1572" i="1" s="1"/>
  <c r="D1572" i="1"/>
  <c r="H1572" i="1" s="1"/>
  <c r="C1572" i="1"/>
  <c r="D1571" i="1"/>
  <c r="C1571" i="1"/>
  <c r="G1570" i="1"/>
  <c r="D1570" i="1"/>
  <c r="H1570" i="1" s="1"/>
  <c r="C1570" i="1"/>
  <c r="D1569" i="1"/>
  <c r="C1569" i="1"/>
  <c r="J1568" i="1"/>
  <c r="G1568" i="1"/>
  <c r="I1568" i="1" s="1"/>
  <c r="D1568" i="1"/>
  <c r="H1568" i="1" s="1"/>
  <c r="C1568" i="1"/>
  <c r="D1567" i="1"/>
  <c r="C1567" i="1"/>
  <c r="J1566" i="1"/>
  <c r="G1566" i="1"/>
  <c r="I1566" i="1" s="1"/>
  <c r="D1566" i="1"/>
  <c r="H1566" i="1" s="1"/>
  <c r="C1566" i="1"/>
  <c r="D1565" i="1"/>
  <c r="C1565" i="1"/>
  <c r="J1564" i="1"/>
  <c r="G1564" i="1"/>
  <c r="I1564" i="1" s="1"/>
  <c r="D1564" i="1"/>
  <c r="H1564" i="1" s="1"/>
  <c r="C1564" i="1"/>
  <c r="D1563" i="1"/>
  <c r="C1563" i="1"/>
  <c r="H1562" i="1"/>
  <c r="D1562" i="1"/>
  <c r="C1562" i="1"/>
  <c r="G1562" i="1" s="1"/>
  <c r="J1561" i="1"/>
  <c r="G1561" i="1"/>
  <c r="I1561" i="1" s="1"/>
  <c r="D1561" i="1"/>
  <c r="H1561" i="1" s="1"/>
  <c r="C1561" i="1"/>
  <c r="H1560" i="1"/>
  <c r="D1560" i="1"/>
  <c r="C1560" i="1"/>
  <c r="J1559" i="1"/>
  <c r="G1559" i="1"/>
  <c r="I1559" i="1" s="1"/>
  <c r="D1559" i="1"/>
  <c r="H1559" i="1" s="1"/>
  <c r="C1559" i="1"/>
  <c r="H1558" i="1"/>
  <c r="D1558" i="1"/>
  <c r="C1558" i="1"/>
  <c r="J1557" i="1"/>
  <c r="G1557" i="1"/>
  <c r="I1557" i="1" s="1"/>
  <c r="D1557" i="1"/>
  <c r="H1557" i="1" s="1"/>
  <c r="C1557" i="1"/>
  <c r="H1556" i="1"/>
  <c r="D1556" i="1"/>
  <c r="C1556" i="1"/>
  <c r="H1555" i="1"/>
  <c r="D1555" i="1"/>
  <c r="C1555" i="1"/>
  <c r="G1555" i="1" s="1"/>
  <c r="C1554" i="1"/>
  <c r="J1553" i="1"/>
  <c r="G1553" i="1"/>
  <c r="I1553" i="1" s="1"/>
  <c r="D1553" i="1"/>
  <c r="H1553" i="1" s="1"/>
  <c r="C1553" i="1"/>
  <c r="D1552" i="1"/>
  <c r="C1552" i="1"/>
  <c r="J1551" i="1"/>
  <c r="G1551" i="1"/>
  <c r="I1551" i="1" s="1"/>
  <c r="D1551" i="1"/>
  <c r="H1551" i="1" s="1"/>
  <c r="C1551" i="1"/>
  <c r="D1550" i="1"/>
  <c r="C1550" i="1"/>
  <c r="J1549" i="1"/>
  <c r="D1549" i="1"/>
  <c r="C1549" i="1"/>
  <c r="H1548" i="1"/>
  <c r="D1548" i="1"/>
  <c r="C1548" i="1"/>
  <c r="H1547" i="1"/>
  <c r="G1547" i="1"/>
  <c r="I1547" i="1" s="1"/>
  <c r="D1547" i="1"/>
  <c r="J1547" i="1" s="1"/>
  <c r="C1547" i="1"/>
  <c r="J1546" i="1"/>
  <c r="H1546" i="1"/>
  <c r="D1546" i="1"/>
  <c r="C1546" i="1"/>
  <c r="G1546" i="1" s="1"/>
  <c r="D1545" i="1"/>
  <c r="J1545" i="1" s="1"/>
  <c r="C1545" i="1"/>
  <c r="G1544" i="1"/>
  <c r="D1544" i="1"/>
  <c r="C1544" i="1"/>
  <c r="J1544" i="1" s="1"/>
  <c r="G1543" i="1"/>
  <c r="D1543" i="1"/>
  <c r="C1543" i="1"/>
  <c r="D1542" i="1"/>
  <c r="C1542" i="1"/>
  <c r="D1541" i="1"/>
  <c r="C1541" i="1"/>
  <c r="G1540" i="1"/>
  <c r="D1540" i="1"/>
  <c r="C1540" i="1"/>
  <c r="J1540" i="1" s="1"/>
  <c r="G1539" i="1"/>
  <c r="D1539" i="1"/>
  <c r="C1539" i="1"/>
  <c r="H1539" i="1" s="1"/>
  <c r="G1538" i="1"/>
  <c r="D1538" i="1"/>
  <c r="C1538" i="1"/>
  <c r="H1538" i="1" s="1"/>
  <c r="C1537" i="1"/>
  <c r="H1535" i="1"/>
  <c r="D1535" i="1"/>
  <c r="C1535" i="1"/>
  <c r="G1535" i="1" s="1"/>
  <c r="D1534" i="1"/>
  <c r="C1534" i="1"/>
  <c r="G1534" i="1" s="1"/>
  <c r="D1533" i="1"/>
  <c r="C1533" i="1"/>
  <c r="G1533" i="1" s="1"/>
  <c r="H1532" i="1"/>
  <c r="D1532" i="1"/>
  <c r="C1532" i="1"/>
  <c r="G1532" i="1" s="1"/>
  <c r="H1531" i="1"/>
  <c r="D1531" i="1"/>
  <c r="C1531" i="1"/>
  <c r="G1531" i="1" s="1"/>
  <c r="D1530" i="1"/>
  <c r="C1530" i="1"/>
  <c r="G1530" i="1" s="1"/>
  <c r="D1529" i="1"/>
  <c r="C1529" i="1"/>
  <c r="G1529" i="1" s="1"/>
  <c r="H1528" i="1"/>
  <c r="D1528" i="1"/>
  <c r="C1528" i="1"/>
  <c r="G1528" i="1" s="1"/>
  <c r="H1527" i="1"/>
  <c r="D1527" i="1"/>
  <c r="C1527" i="1"/>
  <c r="G1527" i="1" s="1"/>
  <c r="D1526" i="1"/>
  <c r="C1526" i="1"/>
  <c r="G1526" i="1" s="1"/>
  <c r="C1525" i="1"/>
  <c r="C1524" i="1"/>
  <c r="G1523" i="1"/>
  <c r="D1523" i="1"/>
  <c r="C1523" i="1"/>
  <c r="H1523" i="1" s="1"/>
  <c r="G1522" i="1"/>
  <c r="D1522" i="1"/>
  <c r="C1522" i="1"/>
  <c r="H1522" i="1" s="1"/>
  <c r="G1521" i="1"/>
  <c r="D1521" i="1"/>
  <c r="C1521" i="1"/>
  <c r="H1521" i="1" s="1"/>
  <c r="G1520" i="1"/>
  <c r="D1520" i="1"/>
  <c r="C1520" i="1"/>
  <c r="H1520" i="1" s="1"/>
  <c r="G1519" i="1"/>
  <c r="D1519" i="1"/>
  <c r="C1519" i="1"/>
  <c r="H1519" i="1" s="1"/>
  <c r="G1518" i="1"/>
  <c r="D1518" i="1"/>
  <c r="C1518" i="1"/>
  <c r="H1518" i="1" s="1"/>
  <c r="G1517" i="1"/>
  <c r="D1517" i="1"/>
  <c r="C1517" i="1"/>
  <c r="H1517" i="1" s="1"/>
  <c r="G1516" i="1"/>
  <c r="D1516" i="1"/>
  <c r="C1516" i="1"/>
  <c r="H1516" i="1" s="1"/>
  <c r="G1515" i="1"/>
  <c r="D1515" i="1"/>
  <c r="C1515" i="1"/>
  <c r="H1515" i="1" s="1"/>
  <c r="G1514" i="1"/>
  <c r="D1514" i="1"/>
  <c r="C1514" i="1"/>
  <c r="H1514" i="1" s="1"/>
  <c r="G1513" i="1"/>
  <c r="C1513" i="1"/>
  <c r="H1513" i="1" s="1"/>
  <c r="D1512" i="1"/>
  <c r="C1512" i="1"/>
  <c r="D1511" i="1"/>
  <c r="C1511" i="1"/>
  <c r="D1510" i="1"/>
  <c r="C1510" i="1"/>
  <c r="C1509" i="1"/>
  <c r="D1508" i="1"/>
  <c r="C1508" i="1"/>
  <c r="G1508" i="1" s="1"/>
  <c r="H1507" i="1"/>
  <c r="D1507" i="1"/>
  <c r="C1507" i="1"/>
  <c r="G1507" i="1" s="1"/>
  <c r="H1506" i="1"/>
  <c r="D1506" i="1"/>
  <c r="C1506" i="1"/>
  <c r="G1506" i="1" s="1"/>
  <c r="D1505" i="1"/>
  <c r="C1505" i="1"/>
  <c r="G1505" i="1" s="1"/>
  <c r="D1504" i="1"/>
  <c r="C1504" i="1"/>
  <c r="G1504" i="1" s="1"/>
  <c r="H1503" i="1"/>
  <c r="D1503" i="1"/>
  <c r="C1503" i="1"/>
  <c r="G1503" i="1" s="1"/>
  <c r="H1502" i="1"/>
  <c r="D1502" i="1"/>
  <c r="C1502" i="1"/>
  <c r="G1502" i="1" s="1"/>
  <c r="D1501" i="1"/>
  <c r="C1501" i="1"/>
  <c r="G1501" i="1" s="1"/>
  <c r="D1500" i="1"/>
  <c r="C1500" i="1"/>
  <c r="G1500" i="1" s="1"/>
  <c r="H1499" i="1"/>
  <c r="D1499" i="1"/>
  <c r="C1499" i="1"/>
  <c r="G1499" i="1" s="1"/>
  <c r="H1498" i="1"/>
  <c r="D1498" i="1"/>
  <c r="C1498" i="1"/>
  <c r="G1498" i="1" s="1"/>
  <c r="D1497" i="1"/>
  <c r="C1497" i="1"/>
  <c r="G1497" i="1" s="1"/>
  <c r="D1496" i="1"/>
  <c r="C1496" i="1"/>
  <c r="G1496" i="1" s="1"/>
  <c r="H1495" i="1"/>
  <c r="D1495" i="1"/>
  <c r="C1495" i="1"/>
  <c r="G1495" i="1" s="1"/>
  <c r="H1494" i="1"/>
  <c r="D1494" i="1"/>
  <c r="C1494" i="1"/>
  <c r="G1494" i="1" s="1"/>
  <c r="D1493" i="1"/>
  <c r="C1493" i="1"/>
  <c r="G1493" i="1" s="1"/>
  <c r="D1492" i="1"/>
  <c r="C1492" i="1"/>
  <c r="G1492" i="1" s="1"/>
  <c r="H1491" i="1"/>
  <c r="D1491" i="1"/>
  <c r="C1491" i="1"/>
  <c r="G1491" i="1" s="1"/>
  <c r="H1490" i="1"/>
  <c r="D1490" i="1"/>
  <c r="C1490" i="1"/>
  <c r="G1490" i="1" s="1"/>
  <c r="H1489" i="1"/>
  <c r="G1489" i="1"/>
  <c r="C1489" i="1"/>
  <c r="H1488" i="1"/>
  <c r="G1488" i="1"/>
  <c r="D1488" i="1"/>
  <c r="C1488" i="1"/>
  <c r="H1487" i="1"/>
  <c r="G1487" i="1"/>
  <c r="D1487" i="1"/>
  <c r="C1487" i="1"/>
  <c r="H1486" i="1"/>
  <c r="G1486" i="1"/>
  <c r="D1486" i="1"/>
  <c r="C1486" i="1"/>
  <c r="H1485" i="1"/>
  <c r="G1485" i="1"/>
  <c r="D1485" i="1"/>
  <c r="C1485" i="1"/>
  <c r="H1484" i="1"/>
  <c r="G1484" i="1"/>
  <c r="C1484" i="1"/>
  <c r="G1483" i="1"/>
  <c r="D1483" i="1"/>
  <c r="C1483" i="1"/>
  <c r="H1483" i="1" s="1"/>
  <c r="G1482" i="1"/>
  <c r="D1482" i="1"/>
  <c r="C1482" i="1"/>
  <c r="H1482" i="1" s="1"/>
  <c r="G1481" i="1"/>
  <c r="D1481" i="1"/>
  <c r="C1481" i="1"/>
  <c r="H1481" i="1"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G1456" i="1"/>
  <c r="D1456" i="1"/>
  <c r="C1456" i="1"/>
  <c r="H1456" i="1" s="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C1438" i="1"/>
  <c r="H1438" i="1" s="1"/>
  <c r="D1437" i="1"/>
  <c r="C1437" i="1"/>
  <c r="D1436" i="1"/>
  <c r="C1436" i="1"/>
  <c r="D1435" i="1"/>
  <c r="C1435" i="1"/>
  <c r="D1434" i="1"/>
  <c r="C1434" i="1"/>
  <c r="D1433" i="1"/>
  <c r="C1433" i="1"/>
  <c r="D1432" i="1"/>
  <c r="C1432" i="1"/>
  <c r="D1431" i="1"/>
  <c r="C1431" i="1"/>
  <c r="H1429" i="1"/>
  <c r="D1429" i="1"/>
  <c r="C1429" i="1"/>
  <c r="G1429" i="1" s="1"/>
  <c r="H1428" i="1"/>
  <c r="D1428" i="1"/>
  <c r="C1428" i="1"/>
  <c r="G1428" i="1" s="1"/>
  <c r="D1427" i="1"/>
  <c r="C1427" i="1"/>
  <c r="G1427" i="1" s="1"/>
  <c r="D1426" i="1"/>
  <c r="C1426" i="1"/>
  <c r="G1426" i="1" s="1"/>
  <c r="H1425" i="1"/>
  <c r="D1425" i="1"/>
  <c r="C1425" i="1"/>
  <c r="G1425" i="1" s="1"/>
  <c r="H1424" i="1"/>
  <c r="D1424" i="1"/>
  <c r="C1424" i="1"/>
  <c r="G1424" i="1" s="1"/>
  <c r="H1423" i="1"/>
  <c r="G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C1401"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G1322" i="1" s="1"/>
  <c r="D1321" i="1"/>
  <c r="C1321" i="1"/>
  <c r="H1320" i="1"/>
  <c r="D1320" i="1"/>
  <c r="C1320" i="1"/>
  <c r="G1320" i="1" s="1"/>
  <c r="H1319" i="1"/>
  <c r="D1319" i="1"/>
  <c r="C1319" i="1"/>
  <c r="G1319" i="1" s="1"/>
  <c r="D1318" i="1"/>
  <c r="C1318" i="1"/>
  <c r="G1318" i="1" s="1"/>
  <c r="D1317" i="1"/>
  <c r="C1317" i="1"/>
  <c r="H1316" i="1"/>
  <c r="D1316" i="1"/>
  <c r="C1316" i="1"/>
  <c r="G1316" i="1" s="1"/>
  <c r="H1315" i="1"/>
  <c r="D1315" i="1"/>
  <c r="C1315" i="1"/>
  <c r="G1315" i="1" s="1"/>
  <c r="D1314" i="1"/>
  <c r="C1314" i="1"/>
  <c r="G1314" i="1" s="1"/>
  <c r="D1313" i="1"/>
  <c r="C1313" i="1"/>
  <c r="H1312" i="1"/>
  <c r="D1312" i="1"/>
  <c r="C1312" i="1"/>
  <c r="G1312" i="1" s="1"/>
  <c r="H1311" i="1"/>
  <c r="D1311" i="1"/>
  <c r="C1311" i="1"/>
  <c r="G1311" i="1" s="1"/>
  <c r="D1310" i="1"/>
  <c r="C1310" i="1"/>
  <c r="G1310" i="1" s="1"/>
  <c r="D1309" i="1"/>
  <c r="C1309" i="1"/>
  <c r="H1308" i="1"/>
  <c r="D1308" i="1"/>
  <c r="C1308" i="1"/>
  <c r="G1308" i="1" s="1"/>
  <c r="H1307" i="1"/>
  <c r="D1307" i="1"/>
  <c r="C1307" i="1"/>
  <c r="G1307" i="1" s="1"/>
  <c r="D1306" i="1"/>
  <c r="C1306" i="1"/>
  <c r="G1306" i="1" s="1"/>
  <c r="D1305" i="1"/>
  <c r="C1305" i="1"/>
  <c r="H1304" i="1"/>
  <c r="D1304" i="1"/>
  <c r="C1304" i="1"/>
  <c r="G1304" i="1" s="1"/>
  <c r="H1303" i="1"/>
  <c r="D1303" i="1"/>
  <c r="C1303" i="1"/>
  <c r="G1303" i="1" s="1"/>
  <c r="D1302" i="1"/>
  <c r="C1302" i="1"/>
  <c r="G1302" i="1" s="1"/>
  <c r="D1301" i="1"/>
  <c r="C1301" i="1"/>
  <c r="H1300" i="1"/>
  <c r="D1300" i="1"/>
  <c r="C1300" i="1"/>
  <c r="G1300" i="1" s="1"/>
  <c r="H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H1277" i="1"/>
  <c r="G1277" i="1"/>
  <c r="C1277" i="1"/>
  <c r="H1276" i="1"/>
  <c r="G1276"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G982" i="1"/>
  <c r="D982" i="1"/>
  <c r="C982" i="1"/>
  <c r="H982" i="1" s="1"/>
  <c r="G981" i="1"/>
  <c r="D981" i="1"/>
  <c r="C981" i="1"/>
  <c r="H981" i="1" s="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3" i="1"/>
  <c r="G423" i="1"/>
  <c r="D423" i="1"/>
  <c r="C423" i="1"/>
  <c r="C422"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H301" i="1"/>
  <c r="G301" i="1"/>
  <c r="D301" i="1"/>
  <c r="C301" i="1"/>
  <c r="H300" i="1"/>
  <c r="G300" i="1"/>
  <c r="D300" i="1"/>
  <c r="C300" i="1"/>
  <c r="D299" i="1"/>
  <c r="G299" i="1" s="1"/>
  <c r="C299" i="1"/>
  <c r="D298" i="1"/>
  <c r="C298" i="1"/>
  <c r="H298" i="1" s="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36" i="9" l="1"/>
  <c r="B36" i="9" s="1"/>
  <c r="E310" i="9"/>
  <c r="B310" i="9" s="1"/>
  <c r="E319" i="9"/>
  <c r="B319" i="9" s="1"/>
  <c r="H422" i="1"/>
  <c r="G422" i="1"/>
  <c r="H299" i="1"/>
  <c r="F426" i="4"/>
  <c r="E648" i="4"/>
  <c r="D642" i="1" s="1"/>
  <c r="D421" i="1"/>
  <c r="E294" i="9"/>
  <c r="B294" i="9" s="1"/>
  <c r="C421" i="1"/>
  <c r="D648" i="4"/>
  <c r="G298" i="1"/>
  <c r="F427" i="4"/>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60" i="1"/>
  <c r="G1260" i="1"/>
  <c r="H1262" i="1"/>
  <c r="G1262" i="1"/>
  <c r="H1264" i="1"/>
  <c r="G1264" i="1"/>
  <c r="H1266" i="1"/>
  <c r="G1266" i="1"/>
  <c r="H1268" i="1"/>
  <c r="G1268" i="1"/>
  <c r="H1270" i="1"/>
  <c r="G1270" i="1"/>
  <c r="H1272" i="1"/>
  <c r="G1272" i="1"/>
  <c r="H1274" i="1"/>
  <c r="G1274" i="1"/>
  <c r="G1305" i="1"/>
  <c r="H1305" i="1"/>
  <c r="G1313" i="1"/>
  <c r="H1313" i="1"/>
  <c r="G1321" i="1"/>
  <c r="H1321"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75" i="1"/>
  <c r="G1075"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013" i="1"/>
  <c r="G1013" i="1"/>
  <c r="H1015" i="1"/>
  <c r="G1015"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G1301" i="1"/>
  <c r="H1301" i="1"/>
  <c r="G1309" i="1"/>
  <c r="H1309" i="1"/>
  <c r="G1317" i="1"/>
  <c r="H1317"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278" i="1"/>
  <c r="H1279" i="1"/>
  <c r="H1280" i="1"/>
  <c r="H1281" i="1"/>
  <c r="H1282" i="1"/>
  <c r="H1283" i="1"/>
  <c r="H1284" i="1"/>
  <c r="H1285" i="1"/>
  <c r="H1286" i="1"/>
  <c r="H1287" i="1"/>
  <c r="H1288" i="1"/>
  <c r="H1289" i="1"/>
  <c r="H1290" i="1"/>
  <c r="H1291" i="1"/>
  <c r="H1292" i="1"/>
  <c r="H1293" i="1"/>
  <c r="H1294" i="1"/>
  <c r="H1295" i="1"/>
  <c r="H1296" i="1"/>
  <c r="H1297" i="1"/>
  <c r="H1298"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510" i="1"/>
  <c r="G1510" i="1"/>
  <c r="H1512" i="1"/>
  <c r="G1512" i="1"/>
  <c r="J1542" i="1"/>
  <c r="G1542" i="1"/>
  <c r="G1550" i="1"/>
  <c r="I1550" i="1" s="1"/>
  <c r="J1550" i="1"/>
  <c r="H1550" i="1"/>
  <c r="H1427" i="1"/>
  <c r="H1431" i="1"/>
  <c r="G1431" i="1"/>
  <c r="H1433" i="1"/>
  <c r="G1433" i="1"/>
  <c r="H1435" i="1"/>
  <c r="G1435" i="1"/>
  <c r="H1437" i="1"/>
  <c r="G1437" i="1"/>
  <c r="H1493" i="1"/>
  <c r="H1497" i="1"/>
  <c r="H1501" i="1"/>
  <c r="H1505" i="1"/>
  <c r="H1526" i="1"/>
  <c r="H1530" i="1"/>
  <c r="H1534" i="1"/>
  <c r="H1541" i="1"/>
  <c r="G1541" i="1"/>
  <c r="I1541" i="1" s="1"/>
  <c r="G1563" i="1"/>
  <c r="J1563" i="1"/>
  <c r="H1563" i="1"/>
  <c r="G1567" i="1"/>
  <c r="I1567" i="1" s="1"/>
  <c r="J1567" i="1"/>
  <c r="H1567" i="1"/>
  <c r="H1571" i="1"/>
  <c r="G1571"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26" i="1"/>
  <c r="H1492" i="1"/>
  <c r="H1496" i="1"/>
  <c r="H1500" i="1"/>
  <c r="H1504" i="1"/>
  <c r="H1508" i="1"/>
  <c r="H1511" i="1"/>
  <c r="G1511" i="1"/>
  <c r="H1529" i="1"/>
  <c r="H1533" i="1"/>
  <c r="H1542" i="1"/>
  <c r="H1549" i="1"/>
  <c r="G1549" i="1"/>
  <c r="H1616" i="1"/>
  <c r="G1616" i="1"/>
  <c r="H1302" i="1"/>
  <c r="H1306" i="1"/>
  <c r="H1310" i="1"/>
  <c r="H1314" i="1"/>
  <c r="H1318" i="1"/>
  <c r="H1322" i="1"/>
  <c r="H1432" i="1"/>
  <c r="G1432" i="1"/>
  <c r="H1434" i="1"/>
  <c r="G1434" i="1"/>
  <c r="H1436" i="1"/>
  <c r="G1436" i="1"/>
  <c r="G1509" i="1"/>
  <c r="J1541" i="1"/>
  <c r="H1545" i="1"/>
  <c r="G1545" i="1"/>
  <c r="G1552" i="1"/>
  <c r="I1552" i="1" s="1"/>
  <c r="J1552" i="1"/>
  <c r="H1552" i="1"/>
  <c r="G1565" i="1"/>
  <c r="J1565" i="1"/>
  <c r="H1565" i="1"/>
  <c r="G1569" i="1"/>
  <c r="J1569" i="1"/>
  <c r="H1569" i="1"/>
  <c r="H1603" i="1"/>
  <c r="G1603" i="1"/>
  <c r="H1607" i="1"/>
  <c r="G1607" i="1"/>
  <c r="H1611" i="1"/>
  <c r="G1611" i="1"/>
  <c r="G1652" i="1"/>
  <c r="G1656" i="1"/>
  <c r="G1660" i="1"/>
  <c r="G1664" i="1"/>
  <c r="G1668" i="1"/>
  <c r="G1672" i="1"/>
  <c r="G1676" i="1"/>
  <c r="G1680" i="1"/>
  <c r="G1684" i="1"/>
  <c r="E7" i="4"/>
  <c r="D153" i="4"/>
  <c r="F154" i="4"/>
  <c r="E321" i="4"/>
  <c r="D316" i="1" s="1"/>
  <c r="E361" i="4"/>
  <c r="E536" i="4"/>
  <c r="H335" i="9"/>
  <c r="E176" i="5"/>
  <c r="I30" i="3"/>
  <c r="D1509" i="1"/>
  <c r="H1509" i="1" s="1"/>
  <c r="C1613" i="1"/>
  <c r="D25" i="8"/>
  <c r="C1601" i="1" s="1"/>
  <c r="H1540" i="1"/>
  <c r="I1540" i="1" s="1"/>
  <c r="H1543" i="1"/>
  <c r="I1543" i="1" s="1"/>
  <c r="J1543" i="1"/>
  <c r="H1544" i="1"/>
  <c r="I1544" i="1" s="1"/>
  <c r="G1556" i="1"/>
  <c r="I1556" i="1" s="1"/>
  <c r="J1556" i="1"/>
  <c r="G1558" i="1"/>
  <c r="I1558" i="1" s="1"/>
  <c r="J1558" i="1"/>
  <c r="G1560" i="1"/>
  <c r="I1560" i="1" s="1"/>
  <c r="J1560" i="1"/>
  <c r="J1572" i="1"/>
  <c r="J1574" i="1"/>
  <c r="G1578" i="1"/>
  <c r="I1578" i="1" s="1"/>
  <c r="J1578" i="1"/>
  <c r="G1580" i="1"/>
  <c r="I1580" i="1" s="1"/>
  <c r="J1580" i="1"/>
  <c r="H1583" i="1"/>
  <c r="G1583" i="1"/>
  <c r="H1587" i="1"/>
  <c r="G1587" i="1"/>
  <c r="H1591" i="1"/>
  <c r="G1591" i="1"/>
  <c r="H1595" i="1"/>
  <c r="G1595" i="1"/>
  <c r="H1599" i="1"/>
  <c r="G1599" i="1"/>
  <c r="D7" i="4"/>
  <c r="F8" i="4"/>
  <c r="F29" i="4"/>
  <c r="D202" i="4"/>
  <c r="F221" i="4"/>
  <c r="F262" i="4"/>
  <c r="F269" i="4"/>
  <c r="E309" i="4"/>
  <c r="D360" i="4"/>
  <c r="D373" i="4"/>
  <c r="D491" i="4"/>
  <c r="E522" i="4"/>
  <c r="D516" i="1" s="1"/>
  <c r="E647" i="4"/>
  <c r="D641" i="1" s="1"/>
  <c r="F136" i="5"/>
  <c r="D135" i="5"/>
  <c r="E5" i="6"/>
  <c r="D1401" i="1"/>
  <c r="D44" i="8"/>
  <c r="C1582" i="1"/>
  <c r="D45" i="8"/>
  <c r="G1548" i="1"/>
  <c r="I1548" i="1" s="1"/>
  <c r="J1548" i="1"/>
  <c r="G1573" i="1"/>
  <c r="I1573" i="1" s="1"/>
  <c r="J1573" i="1"/>
  <c r="G1575" i="1"/>
  <c r="I1575" i="1" s="1"/>
  <c r="J1575" i="1"/>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F23" i="4"/>
  <c r="F91" i="4"/>
  <c r="F98" i="4"/>
  <c r="D82" i="4"/>
  <c r="F112" i="4"/>
  <c r="D106" i="4"/>
  <c r="F225" i="4"/>
  <c r="D308" i="4"/>
  <c r="D321" i="4"/>
  <c r="F374" i="4"/>
  <c r="F532" i="4"/>
  <c r="D522" i="4"/>
  <c r="F536" i="4"/>
  <c r="D571" i="4"/>
  <c r="F572" i="4"/>
  <c r="E597" i="4"/>
  <c r="D591" i="1" s="1"/>
  <c r="D629" i="4"/>
  <c r="D535" i="4" s="1"/>
  <c r="F630" i="4"/>
  <c r="F13" i="5"/>
  <c r="D12" i="5"/>
  <c r="D119" i="5"/>
  <c r="G335" i="9"/>
  <c r="E335" i="9" s="1"/>
  <c r="B335" i="9" s="1"/>
  <c r="F177" i="5"/>
  <c r="I34" i="3"/>
  <c r="E5" i="7"/>
  <c r="D1554" i="1"/>
  <c r="G1554" i="1" s="1"/>
  <c r="H1615" i="1"/>
  <c r="G1615" i="1"/>
  <c r="H1619" i="1"/>
  <c r="G1619" i="1"/>
  <c r="D49" i="4"/>
  <c r="F50" i="4"/>
  <c r="D125" i="4"/>
  <c r="F126" i="4"/>
  <c r="F170" i="4"/>
  <c r="D164" i="4"/>
  <c r="F246" i="4"/>
  <c r="D230" i="4"/>
  <c r="D273" i="4"/>
  <c r="F274" i="4"/>
  <c r="E69" i="5"/>
  <c r="H315" i="9"/>
  <c r="H314" i="9"/>
  <c r="E147" i="5"/>
  <c r="D1152" i="1" s="1"/>
  <c r="H1152" i="1" s="1"/>
  <c r="F259" i="5"/>
  <c r="D254" i="5"/>
  <c r="F5" i="6"/>
  <c r="F50" i="6"/>
  <c r="D35" i="6"/>
  <c r="D141" i="6" s="1"/>
  <c r="E129" i="6"/>
  <c r="D1524" i="1" s="1"/>
  <c r="D1525" i="1"/>
  <c r="E584" i="4"/>
  <c r="D578" i="1" s="1"/>
  <c r="G313" i="9"/>
  <c r="E313" i="9" s="1"/>
  <c r="B313" i="9" s="1"/>
  <c r="D88" i="5"/>
  <c r="E35" i="6"/>
  <c r="H309" i="9"/>
  <c r="G309" i="9"/>
  <c r="H308" i="9"/>
  <c r="M228" i="9"/>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G179" i="9"/>
  <c r="G175" i="9"/>
  <c r="E175" i="9" s="1"/>
  <c r="B175" i="9" s="1"/>
  <c r="G176" i="9"/>
  <c r="E176" i="9" s="1"/>
  <c r="B176" i="9" s="1"/>
  <c r="G210" i="9"/>
  <c r="E210" i="9" s="1"/>
  <c r="B210" i="9" s="1"/>
  <c r="G209" i="9"/>
  <c r="E209" i="9" s="1"/>
  <c r="B209" i="9" s="1"/>
  <c r="G208" i="9"/>
  <c r="E208" i="9" s="1"/>
  <c r="B208" i="9" s="1"/>
  <c r="L207" i="9"/>
  <c r="F207" i="9" s="1"/>
  <c r="G177" i="9"/>
  <c r="E177" i="9" s="1"/>
  <c r="B177" i="9" s="1"/>
  <c r="H179" i="9"/>
  <c r="G178" i="9"/>
  <c r="E178" i="9" s="1"/>
  <c r="B178" i="9" s="1"/>
  <c r="G174" i="9"/>
  <c r="E174" i="9" s="1"/>
  <c r="B174" i="9" s="1"/>
  <c r="E82" i="4"/>
  <c r="D78" i="1" s="1"/>
  <c r="E106" i="4"/>
  <c r="D102" i="1" s="1"/>
  <c r="E140" i="4"/>
  <c r="E164" i="4"/>
  <c r="D160" i="1" s="1"/>
  <c r="F607" i="4"/>
  <c r="G156" i="9"/>
  <c r="E156" i="9" s="1"/>
  <c r="B156" i="9" s="1"/>
  <c r="D647" i="4"/>
  <c r="G314" i="9"/>
  <c r="E314" i="9" s="1"/>
  <c r="B314" i="9" s="1"/>
  <c r="G315" i="9"/>
  <c r="E315" i="9" s="1"/>
  <c r="B315" i="9" s="1"/>
  <c r="F150" i="5"/>
  <c r="D202" i="5"/>
  <c r="D176" i="5" s="1"/>
  <c r="D218" i="5"/>
  <c r="F276" i="5"/>
  <c r="B25" i="9"/>
  <c r="B33" i="9"/>
  <c r="B41" i="9"/>
  <c r="D69" i="5"/>
  <c r="B29" i="9"/>
  <c r="B37" i="9"/>
  <c r="B296" i="9"/>
  <c r="H19" i="9"/>
  <c r="E19" i="9" s="1"/>
  <c r="B19" i="9" s="1"/>
  <c r="B229" i="9"/>
  <c r="B245" i="9"/>
  <c r="B261" i="9"/>
  <c r="B277" i="9"/>
  <c r="B233" i="9"/>
  <c r="B243" i="9"/>
  <c r="B249" i="9"/>
  <c r="B259" i="9"/>
  <c r="B265" i="9"/>
  <c r="B275" i="9"/>
  <c r="B281" i="9"/>
  <c r="B291" i="9"/>
  <c r="F648" i="4" l="1"/>
  <c r="C642" i="1"/>
  <c r="H421" i="1"/>
  <c r="G421" i="1"/>
  <c r="F141" i="6"/>
  <c r="H31" i="3"/>
  <c r="C1536" i="1"/>
  <c r="F176" i="5"/>
  <c r="H24" i="3"/>
  <c r="C1180" i="1"/>
  <c r="F535" i="4"/>
  <c r="C529" i="1"/>
  <c r="G338" i="9"/>
  <c r="E338" i="9" s="1"/>
  <c r="B338" i="9" s="1"/>
  <c r="F218" i="5"/>
  <c r="C1222" i="1"/>
  <c r="E179" i="9"/>
  <c r="B179" i="9" s="1"/>
  <c r="I28" i="3"/>
  <c r="D1430" i="1"/>
  <c r="F254" i="5"/>
  <c r="D250" i="5"/>
  <c r="D175" i="5" s="1"/>
  <c r="C1258" i="1"/>
  <c r="F230" i="4"/>
  <c r="C226" i="1"/>
  <c r="E152" i="4"/>
  <c r="F49" i="4"/>
  <c r="C45" i="1"/>
  <c r="F12" i="5"/>
  <c r="D7" i="5"/>
  <c r="C1017" i="1"/>
  <c r="G591" i="1"/>
  <c r="H591" i="1"/>
  <c r="F321" i="4"/>
  <c r="C316" i="1"/>
  <c r="G1582" i="1"/>
  <c r="H1582" i="1"/>
  <c r="E141" i="6"/>
  <c r="I27" i="3"/>
  <c r="D1400" i="1"/>
  <c r="E308" i="4"/>
  <c r="D304" i="1"/>
  <c r="F202" i="4"/>
  <c r="C198" i="1"/>
  <c r="H1601" i="1"/>
  <c r="G1601" i="1"/>
  <c r="E430" i="4"/>
  <c r="H24" i="9"/>
  <c r="G24" i="9"/>
  <c r="E24" i="9" s="1"/>
  <c r="F153" i="4"/>
  <c r="D152" i="4"/>
  <c r="C149" i="1"/>
  <c r="I1549" i="1"/>
  <c r="I1563" i="1"/>
  <c r="F69" i="5"/>
  <c r="H23" i="3"/>
  <c r="C1074" i="1"/>
  <c r="F140" i="4"/>
  <c r="D136" i="1"/>
  <c r="F88" i="5"/>
  <c r="C1093" i="1"/>
  <c r="F522" i="4"/>
  <c r="C516" i="1"/>
  <c r="K1480" i="9"/>
  <c r="G343" i="9"/>
  <c r="E343" i="9" s="1"/>
  <c r="B343" i="9" s="1"/>
  <c r="I39" i="3"/>
  <c r="C1620" i="1"/>
  <c r="G1613" i="1"/>
  <c r="H1613" i="1"/>
  <c r="E360" i="4"/>
  <c r="D356" i="1"/>
  <c r="G337" i="9"/>
  <c r="E337" i="9" s="1"/>
  <c r="B337" i="9" s="1"/>
  <c r="F202" i="5"/>
  <c r="C1206" i="1"/>
  <c r="B207" i="9"/>
  <c r="I23" i="3"/>
  <c r="E6" i="5"/>
  <c r="D1074" i="1"/>
  <c r="F82" i="4"/>
  <c r="C78" i="1"/>
  <c r="F135" i="5"/>
  <c r="C1140" i="1"/>
  <c r="F491" i="4"/>
  <c r="D430" i="4"/>
  <c r="C485" i="1"/>
  <c r="I24" i="3"/>
  <c r="E175" i="5"/>
  <c r="D1179" i="1" s="1"/>
  <c r="D1180" i="1"/>
  <c r="E6" i="4"/>
  <c r="D3" i="1"/>
  <c r="E309" i="9"/>
  <c r="B309" i="9" s="1"/>
  <c r="G1524" i="1"/>
  <c r="H1524" i="1"/>
  <c r="F164" i="4"/>
  <c r="C160" i="1"/>
  <c r="F125" i="4"/>
  <c r="C121" i="1"/>
  <c r="I33" i="3"/>
  <c r="D1537" i="1"/>
  <c r="F571" i="4"/>
  <c r="C565" i="1"/>
  <c r="G342" i="9"/>
  <c r="E342" i="9" s="1"/>
  <c r="F373" i="4"/>
  <c r="C368" i="1"/>
  <c r="G345" i="9"/>
  <c r="E345" i="9" s="1"/>
  <c r="I1565" i="1"/>
  <c r="I1545" i="1"/>
  <c r="H1554" i="1"/>
  <c r="I1542" i="1"/>
  <c r="G1152" i="1"/>
  <c r="F647" i="4"/>
  <c r="C641" i="1"/>
  <c r="G1525" i="1"/>
  <c r="H1525" i="1"/>
  <c r="F308" i="4"/>
  <c r="D417" i="4"/>
  <c r="C303" i="1"/>
  <c r="E308" i="9"/>
  <c r="B308" i="9" s="1"/>
  <c r="G578" i="1"/>
  <c r="H578" i="1"/>
  <c r="H28" i="3"/>
  <c r="F35" i="6"/>
  <c r="C1430" i="1"/>
  <c r="G347" i="9"/>
  <c r="E347" i="9" s="1"/>
  <c r="F273" i="4"/>
  <c r="C269" i="1"/>
  <c r="F119" i="5"/>
  <c r="C1124" i="1"/>
  <c r="F629" i="4"/>
  <c r="C623" i="1"/>
  <c r="F106" i="4"/>
  <c r="C102" i="1"/>
  <c r="C1621" i="1"/>
  <c r="I40" i="3"/>
  <c r="H1401" i="1"/>
  <c r="G1401" i="1"/>
  <c r="D418" i="4"/>
  <c r="F360" i="4"/>
  <c r="C355" i="1"/>
  <c r="F7" i="4"/>
  <c r="D6" i="4"/>
  <c r="C3" i="1"/>
  <c r="E535" i="4"/>
  <c r="D530" i="1"/>
  <c r="I1569" i="1"/>
  <c r="G642" i="1" l="1"/>
  <c r="H642" i="1"/>
  <c r="F175" i="5"/>
  <c r="C1179" i="1"/>
  <c r="G3" i="1"/>
  <c r="H3" i="1"/>
  <c r="G623" i="1"/>
  <c r="H623" i="1"/>
  <c r="G356" i="1"/>
  <c r="H356" i="1"/>
  <c r="D299" i="4"/>
  <c r="F152" i="4"/>
  <c r="H18" i="3"/>
  <c r="C148" i="1"/>
  <c r="H1017" i="1"/>
  <c r="G1017" i="1"/>
  <c r="H1258" i="1"/>
  <c r="G1258" i="1"/>
  <c r="D422" i="4"/>
  <c r="H17" i="3"/>
  <c r="D300" i="4"/>
  <c r="F6" i="4"/>
  <c r="C2" i="1"/>
  <c r="H1621" i="1"/>
  <c r="G1621" i="1"/>
  <c r="B345" i="9"/>
  <c r="E344" i="9"/>
  <c r="I10" i="3" s="1"/>
  <c r="E341" i="9"/>
  <c r="B342" i="9"/>
  <c r="H1140" i="1"/>
  <c r="G1140" i="1"/>
  <c r="H1206" i="1"/>
  <c r="G1206" i="1"/>
  <c r="E418" i="4"/>
  <c r="D413" i="1" s="1"/>
  <c r="D355" i="1"/>
  <c r="H355" i="1" s="1"/>
  <c r="G304" i="1"/>
  <c r="H304" i="1"/>
  <c r="I31" i="3"/>
  <c r="D1536" i="1"/>
  <c r="H1536" i="1" s="1"/>
  <c r="F7" i="5"/>
  <c r="D6" i="5"/>
  <c r="H22" i="3"/>
  <c r="C1012" i="1"/>
  <c r="I18" i="3"/>
  <c r="E299" i="4"/>
  <c r="D148" i="1"/>
  <c r="F250" i="5"/>
  <c r="H25" i="3"/>
  <c r="C1254" i="1"/>
  <c r="H529" i="1"/>
  <c r="H1180" i="1"/>
  <c r="G1180" i="1"/>
  <c r="G1536" i="1"/>
  <c r="G1537" i="1"/>
  <c r="H1537" i="1"/>
  <c r="H160" i="1"/>
  <c r="G160" i="1"/>
  <c r="H1620" i="1"/>
  <c r="G1620" i="1"/>
  <c r="G516" i="1"/>
  <c r="H516" i="1"/>
  <c r="G316" i="1"/>
  <c r="H316" i="1"/>
  <c r="E346" i="9"/>
  <c r="B347" i="9"/>
  <c r="H11" i="3"/>
  <c r="G565" i="1"/>
  <c r="H565" i="1"/>
  <c r="G121" i="1"/>
  <c r="H121" i="1"/>
  <c r="E300" i="4"/>
  <c r="D296" i="1" s="1"/>
  <c r="I17" i="3"/>
  <c r="E422" i="4"/>
  <c r="D2" i="1"/>
  <c r="G485" i="1"/>
  <c r="H485" i="1"/>
  <c r="H299" i="9"/>
  <c r="D1011" i="1"/>
  <c r="H1093" i="1"/>
  <c r="G1093" i="1"/>
  <c r="H1074" i="1"/>
  <c r="G1074" i="1"/>
  <c r="B24" i="9"/>
  <c r="E417" i="4"/>
  <c r="D412" i="1" s="1"/>
  <c r="D303" i="1"/>
  <c r="G303" i="1" s="1"/>
  <c r="G226" i="1"/>
  <c r="H226" i="1"/>
  <c r="H1222" i="1"/>
  <c r="G1222" i="1"/>
  <c r="G269" i="1"/>
  <c r="H269" i="1"/>
  <c r="H136" i="1"/>
  <c r="G136" i="1"/>
  <c r="E639" i="4"/>
  <c r="D633" i="1" s="1"/>
  <c r="D424" i="1"/>
  <c r="F418" i="4"/>
  <c r="C413" i="1"/>
  <c r="G530" i="1"/>
  <c r="H530" i="1"/>
  <c r="H102" i="1"/>
  <c r="G102" i="1"/>
  <c r="H1124" i="1"/>
  <c r="G1124" i="1"/>
  <c r="F417" i="4"/>
  <c r="C412" i="1"/>
  <c r="G641" i="1"/>
  <c r="H641" i="1"/>
  <c r="E640" i="4"/>
  <c r="D634" i="1" s="1"/>
  <c r="D529" i="1"/>
  <c r="G529" i="1" s="1"/>
  <c r="G355" i="1"/>
  <c r="H1430" i="1"/>
  <c r="G1430" i="1"/>
  <c r="G368" i="1"/>
  <c r="H368" i="1"/>
  <c r="D639" i="4"/>
  <c r="F430" i="4"/>
  <c r="C424" i="1"/>
  <c r="G78" i="1"/>
  <c r="H78" i="1"/>
  <c r="H149" i="1"/>
  <c r="G149" i="1"/>
  <c r="H198" i="1"/>
  <c r="G198" i="1"/>
  <c r="H1400" i="1"/>
  <c r="G1400" i="1"/>
  <c r="H45" i="1"/>
  <c r="G45" i="1"/>
  <c r="D640" i="4"/>
  <c r="H1012" i="1" l="1"/>
  <c r="G1012" i="1"/>
  <c r="F300" i="4"/>
  <c r="C296" i="1"/>
  <c r="H148" i="1"/>
  <c r="G148" i="1"/>
  <c r="H9" i="3"/>
  <c r="H1254" i="1"/>
  <c r="G1254" i="1"/>
  <c r="E423" i="4"/>
  <c r="E301" i="4"/>
  <c r="D297" i="1" s="1"/>
  <c r="D295" i="1"/>
  <c r="G306" i="9"/>
  <c r="E306" i="9" s="1"/>
  <c r="B306" i="9" s="1"/>
  <c r="G299" i="9"/>
  <c r="E299" i="9" s="1"/>
  <c r="F6" i="5"/>
  <c r="C1011" i="1"/>
  <c r="H303" i="1"/>
  <c r="H2" i="1"/>
  <c r="G2" i="1"/>
  <c r="F422" i="4"/>
  <c r="D643" i="4"/>
  <c r="C417" i="1"/>
  <c r="H1179" i="1"/>
  <c r="G1179" i="1"/>
  <c r="F639" i="4"/>
  <c r="C633" i="1"/>
  <c r="E643" i="4"/>
  <c r="E424" i="4"/>
  <c r="D419" i="1" s="1"/>
  <c r="D417" i="1"/>
  <c r="F640" i="4"/>
  <c r="C634" i="1"/>
  <c r="G424" i="1"/>
  <c r="H424" i="1"/>
  <c r="G412" i="1"/>
  <c r="H412" i="1"/>
  <c r="G413" i="1"/>
  <c r="H413" i="1"/>
  <c r="N3" i="9"/>
  <c r="I11" i="3"/>
  <c r="D301" i="4"/>
  <c r="F299" i="4"/>
  <c r="D423" i="4"/>
  <c r="C295" i="1"/>
  <c r="D644" i="4" l="1"/>
  <c r="D425" i="4"/>
  <c r="F423" i="4"/>
  <c r="C418" i="1"/>
  <c r="G20" i="9"/>
  <c r="G634" i="1"/>
  <c r="H634" i="1"/>
  <c r="E645" i="4"/>
  <c r="D637" i="1"/>
  <c r="D424" i="4"/>
  <c r="G633" i="1"/>
  <c r="H633" i="1"/>
  <c r="G417" i="1"/>
  <c r="H417" i="1"/>
  <c r="H8" i="3"/>
  <c r="H1011" i="1"/>
  <c r="G1011" i="1"/>
  <c r="G296" i="1"/>
  <c r="H296" i="1"/>
  <c r="G295" i="1"/>
  <c r="H295" i="1"/>
  <c r="F301" i="4"/>
  <c r="C297" i="1"/>
  <c r="D645" i="4"/>
  <c r="F643" i="4"/>
  <c r="C637" i="1"/>
  <c r="K3" i="9"/>
  <c r="I9" i="3"/>
  <c r="B299" i="9"/>
  <c r="E644" i="4"/>
  <c r="E425" i="4"/>
  <c r="D420" i="1" s="1"/>
  <c r="D418" i="1"/>
  <c r="H20" i="9"/>
  <c r="M3" i="9" l="1"/>
  <c r="D639" i="1"/>
  <c r="G418" i="1"/>
  <c r="H418" i="1"/>
  <c r="E646" i="4"/>
  <c r="D638" i="1"/>
  <c r="G297" i="1"/>
  <c r="H297" i="1"/>
  <c r="G637" i="1"/>
  <c r="H637" i="1"/>
  <c r="F424" i="4"/>
  <c r="C419" i="1"/>
  <c r="F425" i="4"/>
  <c r="C420" i="1"/>
  <c r="F645" i="4"/>
  <c r="C639" i="1"/>
  <c r="E20" i="9"/>
  <c r="B20" i="9" s="1"/>
  <c r="D646" i="4"/>
  <c r="F644" i="4"/>
  <c r="C638" i="1"/>
  <c r="E650" i="4" l="1"/>
  <c r="D640" i="1"/>
  <c r="E649" i="4"/>
  <c r="D650" i="4"/>
  <c r="F646" i="4"/>
  <c r="C640" i="1"/>
  <c r="D649" i="4"/>
  <c r="G419" i="1"/>
  <c r="H419" i="1"/>
  <c r="G420" i="1"/>
  <c r="H420" i="1"/>
  <c r="G638" i="1"/>
  <c r="H638" i="1"/>
  <c r="G639" i="1"/>
  <c r="H639" i="1"/>
  <c r="H333" i="9"/>
  <c r="G333" i="9"/>
  <c r="E333" i="9" s="1"/>
  <c r="F650" i="4" l="1"/>
  <c r="H20" i="3"/>
  <c r="C644" i="1"/>
  <c r="B333" i="9"/>
  <c r="E298" i="9"/>
  <c r="I8" i="3" s="1"/>
  <c r="F649" i="4"/>
  <c r="H19" i="3"/>
  <c r="C643" i="1"/>
  <c r="G297" i="9"/>
  <c r="E297" i="9" s="1"/>
  <c r="B297" i="9" s="1"/>
  <c r="I19" i="3"/>
  <c r="D643" i="1"/>
  <c r="G640" i="1"/>
  <c r="H640" i="1"/>
  <c r="I20" i="3"/>
  <c r="D644" i="1"/>
  <c r="H7" i="3" l="1"/>
  <c r="J3" i="9" s="1"/>
  <c r="G643" i="1"/>
  <c r="H643" i="1"/>
  <c r="G644" i="1"/>
  <c r="H644" i="1"/>
  <c r="G295" i="9" l="1"/>
  <c r="L293" i="9"/>
  <c r="F293" i="9" s="1"/>
  <c r="H295" i="9"/>
  <c r="H18" i="9"/>
  <c r="G18" i="9"/>
  <c r="G17" i="9"/>
  <c r="H15" i="9"/>
  <c r="L16" i="9"/>
  <c r="J13" i="9"/>
  <c r="I9" i="9"/>
  <c r="I8" i="9"/>
  <c r="K13" i="9"/>
  <c r="I7" i="9"/>
  <c r="J17" i="9"/>
  <c r="L15" i="9"/>
  <c r="G21" i="9"/>
  <c r="G16" i="9"/>
  <c r="H21" i="9"/>
  <c r="H16" i="9"/>
  <c r="J12" i="9"/>
  <c r="K7" i="9"/>
  <c r="J11" i="9"/>
  <c r="K6" i="9"/>
  <c r="J5" i="9"/>
  <c r="H17" i="9"/>
  <c r="K12" i="9"/>
  <c r="M15" i="9"/>
  <c r="I13" i="9"/>
  <c r="J8" i="9"/>
  <c r="I12" i="9"/>
  <c r="J7" i="9"/>
  <c r="I11" i="9"/>
  <c r="J6" i="9"/>
  <c r="I6" i="9"/>
  <c r="M16" i="9"/>
  <c r="G22" i="9"/>
  <c r="I17" i="9"/>
  <c r="H22" i="9"/>
  <c r="G15" i="9"/>
  <c r="E15" i="9" s="1"/>
  <c r="J10" i="9"/>
  <c r="K5" i="9"/>
  <c r="J9" i="9"/>
  <c r="K11" i="9"/>
  <c r="I5" i="9"/>
  <c r="K10" i="9"/>
  <c r="K9" i="9"/>
  <c r="K8" i="9"/>
  <c r="E16" i="9" l="1"/>
  <c r="E5" i="9"/>
  <c r="B5" i="9" s="1"/>
  <c r="E22" i="9"/>
  <c r="B22" i="9" s="1"/>
  <c r="E13" i="9"/>
  <c r="B13" i="9" s="1"/>
  <c r="E295" i="9"/>
  <c r="B295" i="9" s="1"/>
  <c r="E12" i="9"/>
  <c r="B12" i="9" s="1"/>
  <c r="E18" i="9"/>
  <c r="B18" i="9" s="1"/>
  <c r="E10" i="9"/>
  <c r="B10" i="9" s="1"/>
  <c r="E11" i="9"/>
  <c r="B11" i="9" s="1"/>
  <c r="E21" i="9"/>
  <c r="B21" i="9" s="1"/>
  <c r="F16" i="9"/>
  <c r="F15" i="9"/>
  <c r="F14" i="9" s="1"/>
  <c r="E8" i="9"/>
  <c r="B8" i="9" s="1"/>
  <c r="E6" i="9"/>
  <c r="B6" i="9" s="1"/>
  <c r="E9" i="9"/>
  <c r="B9" i="9" s="1"/>
  <c r="E17" i="9"/>
  <c r="B17" i="9" s="1"/>
  <c r="B293" i="9"/>
  <c r="F23" i="9"/>
  <c r="B16" i="9"/>
  <c r="E7" i="9"/>
  <c r="B7" i="9" s="1"/>
  <c r="E23" i="9"/>
  <c r="I7" i="3" s="1"/>
  <c r="E14" i="9" l="1"/>
  <c r="I13" i="3" s="1"/>
  <c r="B15" i="9"/>
  <c r="F3" i="9"/>
  <c r="E4" i="9"/>
  <c r="E3" i="9" l="1"/>
</calcChain>
</file>

<file path=xl/sharedStrings.xml><?xml version="1.0" encoding="utf-8"?>
<sst xmlns="http://schemas.openxmlformats.org/spreadsheetml/2006/main" count="4724" uniqueCount="3656">
  <si>
    <t>Obveznik:</t>
  </si>
  <si>
    <t>29582 - GRAD STARI GRAD</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</si>
  <si>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</si>
  <si>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</si>
  <si>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</si>
  <si>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</si>
  <si>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</si>
  <si>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</si>
  <si>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</si>
  <si>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</si>
  <si>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</si>
  <si>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</si>
  <si>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</si>
  <si>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</si>
  <si>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</si>
  <si>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</si>
  <si>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</si>
  <si>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</si>
  <si>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</si>
  <si>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</si>
  <si>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</si>
  <si>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</si>
  <si>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</si>
  <si>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</si>
  <si>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</si>
  <si>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</si>
  <si>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</si>
  <si>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</si>
  <si>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</si>
  <si>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</si>
  <si>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</si>
  <si>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</si>
  <si>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</si>
  <si>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</si>
  <si>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</si>
  <si>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</si>
  <si>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</si>
  <si>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</si>
  <si>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</si>
  <si>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</si>
  <si>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</si>
  <si>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</si>
  <si>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</si>
  <si>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</si>
  <si>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</si>
  <si>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</si>
  <si>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</si>
  <si>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</si>
  <si>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</si>
  <si>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</si>
  <si>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</si>
  <si>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</si>
  <si>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</si>
  <si>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</si>
  <si>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</si>
  <si>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</si>
  <si>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</si>
  <si>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</si>
  <si>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</si>
  <si>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</si>
  <si>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</si>
  <si>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</si>
  <si>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</si>
  <si>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</si>
  <si>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</si>
  <si>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</si>
  <si>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</si>
  <si>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</si>
  <si>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</si>
  <si>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</si>
  <si>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</si>
  <si>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</si>
  <si>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</si>
  <si>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</si>
  <si>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</si>
  <si>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</si>
  <si>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</si>
  <si>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</si>
  <si>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</si>
  <si>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</si>
  <si>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</si>
  <si>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</si>
  <si>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</si>
  <si>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</si>
  <si>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</si>
  <si>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</si>
  <si>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</si>
  <si>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</si>
  <si>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</si>
  <si>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</si>
  <si>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</si>
  <si>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</si>
  <si>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</si>
  <si>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</si>
  <si>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</si>
  <si>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</si>
  <si>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</si>
  <si>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</si>
  <si>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</si>
  <si>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</si>
  <si>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</si>
  <si>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</si>
  <si>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</si>
  <si>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</si>
  <si>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</si>
  <si>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</si>
  <si>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</si>
  <si>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</si>
  <si>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</si>
  <si>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</si>
  <si>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</si>
  <si>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</si>
  <si>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</si>
  <si>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</si>
  <si>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</si>
  <si>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</si>
  <si>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</si>
  <si>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</si>
  <si>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</si>
  <si>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</si>
  <si>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</si>
  <si>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</si>
  <si>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</si>
  <si>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</si>
  <si>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</si>
  <si>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</si>
  <si>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</si>
  <si>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</si>
  <si>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</si>
  <si>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</si>
  <si>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</si>
  <si>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</si>
  <si>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</si>
  <si>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</si>
  <si>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</si>
  <si>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</si>
  <si>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</si>
  <si>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</si>
  <si>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</si>
  <si>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</si>
  <si>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</si>
  <si>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</si>
  <si>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</si>
  <si>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</si>
  <si>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</si>
  <si>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</si>
  <si>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</si>
  <si>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</si>
  <si>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</si>
  <si>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</si>
  <si>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</si>
  <si>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</si>
  <si>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</si>
  <si>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</si>
  <si>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</si>
  <si>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</si>
  <si>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</si>
  <si>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</si>
  <si>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</si>
  <si>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</si>
  <si>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</si>
  <si>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</si>
  <si>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</si>
  <si>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</si>
  <si>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</si>
  <si>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</si>
  <si>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</si>
  <si>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</si>
  <si>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</si>
  <si>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</si>
  <si>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</si>
  <si>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</si>
  <si>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</si>
  <si>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</si>
  <si>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</si>
  <si>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</si>
  <si>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</si>
  <si>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</si>
  <si>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</si>
  <si>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</si>
  <si>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</si>
  <si>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</si>
  <si>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</si>
  <si>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</si>
  <si>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</si>
  <si>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</si>
  <si>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</si>
  <si>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</si>
  <si>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</si>
  <si>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</si>
  <si>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</si>
  <si>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</si>
  <si>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</si>
  <si>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</si>
  <si>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</si>
  <si>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</si>
  <si>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</si>
  <si>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</si>
  <si>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</si>
  <si>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</si>
  <si>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</si>
  <si>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</si>
  <si>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</si>
  <si>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</si>
  <si>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</si>
  <si>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</si>
  <si>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</si>
  <si>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</si>
  <si>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</si>
  <si>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</si>
  <si>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</si>
  <si>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</si>
  <si>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</si>
  <si>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</si>
  <si>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</si>
  <si>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</si>
  <si>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</si>
  <si>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</si>
  <si>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</si>
  <si>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</si>
  <si>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</si>
  <si>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</si>
  <si>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</si>
  <si>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</si>
  <si>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</si>
  <si>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</si>
  <si>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</si>
  <si>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</si>
  <si>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</si>
  <si>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</si>
  <si>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</si>
  <si>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</si>
  <si>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</si>
  <si>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</si>
  <si>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</si>
  <si>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</si>
  <si>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</si>
  <si>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</si>
  <si>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</si>
  <si>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</si>
  <si>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</si>
  <si>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</si>
  <si>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</si>
  <si>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</si>
  <si>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</si>
  <si>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</si>
  <si>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</si>
  <si>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</si>
  <si>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</si>
  <si>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</si>
  <si>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</si>
  <si>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</si>
  <si>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</si>
  <si>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</si>
  <si>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</si>
  <si>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</si>
  <si>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</si>
  <si>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</si>
  <si>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</si>
  <si>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</si>
  <si>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</si>
  <si>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</si>
  <si>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</si>
  <si>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</si>
  <si>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</si>
  <si>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</si>
  <si>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</si>
  <si>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</si>
  <si>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</si>
  <si>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</si>
  <si>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</si>
  <si>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</si>
  <si>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</si>
  <si>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</si>
  <si>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</si>
  <si>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</si>
  <si>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</si>
  <si>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</si>
  <si>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</si>
  <si>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</si>
  <si>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</si>
  <si>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</si>
  <si>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</si>
  <si>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</si>
  <si>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</si>
  <si>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</si>
  <si>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</si>
  <si>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</si>
  <si>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</si>
  <si>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</si>
  <si>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</si>
  <si>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</si>
  <si>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</si>
  <si>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</si>
  <si>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</si>
  <si>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</si>
  <si>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</si>
  <si>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</si>
  <si>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</si>
  <si>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</si>
  <si>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</si>
  <si>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</si>
  <si>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</si>
  <si>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</si>
  <si>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</si>
  <si>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</si>
  <si>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</si>
  <si>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</si>
  <si>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</si>
  <si>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</si>
  <si>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</si>
  <si>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</si>
  <si>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</si>
  <si>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</si>
  <si>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</si>
  <si>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</si>
  <si>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</si>
  <si>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</si>
  <si>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</si>
  <si>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</si>
  <si>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</si>
  <si>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</si>
  <si>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</si>
  <si>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</si>
  <si>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</si>
  <si>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</si>
  <si>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</si>
  <si>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</si>
  <si>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</si>
  <si>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</si>
  <si>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</si>
  <si>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</si>
  <si>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</si>
  <si>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</si>
  <si>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</si>
  <si>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</si>
  <si>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</si>
  <si>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</si>
  <si>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</si>
  <si>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</si>
  <si>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</si>
  <si>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</si>
  <si>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</si>
  <si>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</si>
  <si>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</si>
  <si>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</si>
  <si>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</si>
  <si>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</si>
  <si>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</si>
  <si>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</si>
  <si>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</si>
  <si>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</si>
  <si>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</si>
  <si>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</si>
  <si>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</si>
  <si>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</si>
  <si>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</si>
  <si>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</si>
  <si>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</si>
  <si>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</si>
  <si>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</si>
  <si>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</si>
  <si>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</si>
  <si>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</si>
  <si>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</si>
  <si>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</si>
  <si>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</si>
  <si>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</si>
  <si>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</si>
  <si>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</si>
  <si>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</si>
  <si>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</si>
  <si>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</si>
  <si>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</si>
  <si>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</si>
  <si>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</si>
  <si>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</si>
  <si>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</si>
  <si>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</si>
  <si>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</si>
  <si>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</si>
  <si>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</si>
  <si>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</si>
  <si>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</si>
  <si>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</si>
  <si>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</si>
  <si>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</si>
  <si>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</si>
  <si>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</si>
  <si>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</si>
  <si>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</si>
  <si>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</si>
  <si>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</si>
  <si>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</si>
  <si>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</si>
  <si>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</si>
  <si>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</si>
  <si>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</si>
  <si>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</si>
  <si>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</si>
  <si>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</si>
  <si>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</si>
  <si>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</si>
  <si>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</si>
  <si>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</si>
  <si>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</si>
  <si>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</si>
  <si>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</si>
  <si>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</si>
  <si>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</si>
  <si>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</si>
  <si>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</si>
  <si>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</si>
  <si>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</si>
  <si>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</si>
  <si>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</si>
  <si>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</si>
  <si>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</si>
  <si>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</si>
  <si>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</si>
  <si>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</si>
  <si>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</si>
  <si>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</si>
  <si>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</si>
  <si>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</si>
  <si>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</si>
  <si>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</si>
  <si>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</si>
  <si>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</si>
  <si>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</si>
  <si>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</si>
  <si>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</si>
  <si>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</si>
  <si>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</si>
  <si>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</si>
  <si>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</si>
  <si>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</si>
  <si>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</si>
  <si>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</si>
  <si>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</si>
  <si>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</si>
  <si>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</si>
  <si>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</si>
  <si>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</si>
  <si>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</si>
  <si>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</si>
  <si>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</si>
  <si>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</si>
  <si>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</si>
  <si>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</si>
  <si>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</si>
  <si>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</si>
  <si>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</si>
  <si>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</si>
  <si>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</si>
  <si>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</si>
  <si>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</si>
  <si>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</si>
  <si>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</si>
  <si>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</si>
  <si>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</si>
  <si>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</si>
  <si>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</si>
  <si>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</si>
  <si>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</si>
  <si>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</si>
  <si>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</si>
  <si>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</si>
  <si>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</si>
  <si>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</si>
  <si>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</si>
  <si>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</si>
  <si>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</si>
  <si>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</si>
  <si>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</si>
  <si>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</si>
  <si>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</si>
  <si>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</si>
  <si>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</si>
  <si>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</si>
  <si>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</si>
  <si>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</si>
  <si>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</si>
  <si>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</si>
  <si>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</si>
  <si>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</si>
  <si>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</si>
  <si>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</si>
  <si>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</si>
  <si>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</si>
  <si>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</si>
  <si>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</si>
  <si>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</si>
  <si>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</si>
  <si>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</si>
  <si>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</si>
  <si>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</si>
  <si>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</si>
  <si>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</si>
  <si>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</si>
  <si>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</si>
  <si>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</si>
  <si>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</si>
  <si>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</si>
  <si>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</si>
  <si>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</si>
  <si>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</si>
  <si>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</si>
  <si>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</si>
  <si>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</si>
  <si>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</si>
  <si>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</si>
  <si>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</si>
  <si>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</si>
  <si>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</si>
  <si>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</si>
  <si>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</si>
  <si>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</si>
  <si>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</si>
  <si>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</si>
  <si>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</si>
  <si>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</si>
  <si>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</si>
  <si>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</si>
  <si>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</si>
  <si>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</si>
  <si>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</si>
  <si>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</si>
  <si>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</si>
  <si>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</si>
  <si>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</si>
  <si>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</si>
  <si>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</si>
  <si>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</si>
  <si>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</si>
  <si>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</si>
  <si>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</si>
  <si>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</si>
  <si>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</si>
  <si>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</si>
  <si>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</si>
  <si>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</si>
  <si>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</si>
  <si>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</si>
  <si>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</si>
  <si>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</si>
  <si>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</si>
  <si>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</si>
  <si>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</si>
  <si>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</si>
  <si>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</si>
  <si>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</si>
  <si>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</si>
  <si>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</si>
  <si>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</si>
  <si>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</si>
  <si>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</si>
  <si>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</si>
  <si>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</si>
  <si>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</si>
  <si>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</si>
  <si>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</si>
  <si>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</si>
  <si>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</si>
  <si>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</si>
  <si>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</si>
  <si>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</si>
  <si>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</si>
  <si>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</si>
  <si>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</si>
  <si>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</si>
  <si>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</si>
  <si>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</si>
  <si>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</si>
  <si>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</si>
  <si>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</si>
  <si>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</si>
  <si>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</si>
  <si>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</si>
  <si>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</si>
  <si>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</si>
  <si>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</si>
  <si>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</si>
  <si>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</si>
  <si>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</si>
  <si>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</si>
  <si>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</si>
  <si>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</si>
  <si>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</si>
  <si>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</si>
  <si>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</si>
  <si>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</si>
  <si>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</si>
  <si>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</si>
  <si>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</si>
  <si>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</si>
  <si>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</si>
  <si>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</si>
  <si>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</si>
  <si>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</si>
  <si>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</si>
  <si>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</si>
  <si>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</si>
  <si>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</si>
  <si>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</si>
  <si>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</si>
  <si>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</si>
  <si>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</si>
  <si>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</si>
  <si>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</si>
  <si>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</si>
  <si>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</si>
  <si>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</si>
  <si>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</si>
  <si>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</si>
  <si>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</si>
  <si>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</si>
  <si>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</si>
  <si>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</si>
  <si>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</si>
  <si>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</si>
  <si>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</si>
  <si>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</si>
  <si>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</si>
  <si>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</si>
  <si>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</si>
  <si>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</si>
  <si>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</si>
  <si>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</si>
  <si>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</si>
  <si>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</si>
  <si>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</si>
  <si>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</si>
  <si>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</si>
  <si>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</si>
  <si>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</si>
  <si>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</si>
  <si>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</si>
  <si>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</si>
  <si>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</si>
  <si>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</si>
  <si>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</si>
  <si>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</si>
  <si>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</si>
  <si>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</si>
  <si>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</si>
  <si>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</si>
  <si>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</si>
  <si>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</si>
  <si>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</si>
  <si>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</si>
  <si>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</si>
  <si>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</si>
  <si>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</si>
  <si>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</si>
  <si>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</si>
  <si>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</si>
  <si>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</si>
  <si>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</si>
  <si>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</si>
  <si>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</si>
  <si>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</si>
  <si>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</si>
  <si>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</si>
  <si>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</si>
  <si>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</si>
  <si>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</si>
  <si>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</si>
  <si>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</si>
  <si>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</si>
  <si>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</si>
  <si>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</si>
  <si>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</si>
  <si>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</si>
  <si>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</si>
  <si>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</si>
  <si>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</si>
  <si>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</si>
  <si>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</si>
  <si>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</si>
  <si>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</si>
  <si>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</si>
  <si>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</si>
  <si>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</si>
  <si>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</si>
  <si>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</si>
  <si>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</si>
  <si>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</si>
  <si>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</si>
  <si>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</si>
  <si>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</si>
  <si>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</si>
  <si>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</si>
  <si>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</si>
  <si>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</si>
  <si>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</si>
  <si>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</si>
  <si>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</si>
  <si>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</si>
  <si>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</si>
  <si>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</si>
  <si>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</si>
  <si>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</si>
  <si>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</si>
  <si>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</si>
  <si>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</si>
  <si>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</si>
  <si>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</si>
  <si>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</si>
  <si>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</si>
  <si>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</si>
  <si>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</si>
  <si>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</si>
  <si>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</si>
  <si>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</si>
  <si>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</si>
  <si>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</si>
  <si>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</si>
  <si>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</si>
  <si>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</si>
  <si>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</si>
  <si>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</si>
  <si>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</si>
  <si>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</si>
  <si>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</si>
  <si>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</si>
  <si>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</si>
  <si>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</si>
  <si>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</si>
  <si>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</si>
  <si>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</si>
  <si>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</si>
  <si>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</si>
  <si>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</si>
  <si>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</si>
  <si>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</si>
  <si>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</si>
  <si>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</si>
  <si>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</si>
  <si>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</si>
  <si>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</si>
  <si>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</si>
  <si>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</si>
  <si>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</si>
  <si>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</si>
  <si>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</si>
  <si>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</si>
  <si>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</si>
  <si>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</si>
  <si>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</si>
  <si>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</si>
  <si>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</si>
  <si>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</si>
  <si>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</si>
  <si>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</si>
  <si>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</si>
  <si>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</si>
  <si>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</si>
  <si>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</si>
  <si>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</si>
  <si>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</si>
  <si>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</si>
  <si>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</si>
  <si>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</si>
  <si>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</si>
  <si>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</si>
  <si>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</si>
  <si>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</si>
  <si>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</si>
  <si>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</si>
  <si>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</si>
  <si>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</si>
  <si>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</si>
  <si>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</si>
  <si>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</si>
  <si>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</si>
  <si>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</si>
  <si>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</si>
  <si>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</si>
  <si>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</si>
  <si>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</si>
  <si>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</si>
  <si>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</si>
  <si>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</si>
  <si>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</si>
  <si>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</si>
  <si>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</si>
  <si>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</si>
  <si>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</si>
  <si>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</si>
  <si>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</si>
  <si>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</si>
  <si>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</si>
  <si>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</si>
  <si>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</si>
  <si>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</si>
  <si>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</si>
  <si>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</si>
  <si>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</si>
  <si>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</si>
  <si>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</si>
  <si>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</si>
  <si>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</si>
  <si>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</si>
  <si>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</si>
  <si>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</si>
  <si>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</si>
  <si>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</si>
  <si>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</si>
  <si>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</si>
  <si>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</si>
  <si>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</si>
  <si>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</si>
  <si>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</si>
  <si>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</si>
  <si>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</si>
  <si>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</si>
  <si>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</si>
  <si>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</si>
  <si>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</si>
  <si>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</si>
  <si>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</si>
  <si>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</si>
  <si>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</si>
  <si>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</si>
  <si>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</si>
  <si>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</si>
  <si>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</si>
  <si>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</si>
  <si>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</si>
  <si>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</si>
  <si>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</si>
  <si>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</si>
  <si>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</si>
  <si>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</si>
  <si>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</si>
  <si>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</si>
  <si>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</si>
  <si>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</si>
  <si>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</si>
  <si>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</si>
  <si>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</si>
  <si>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</si>
  <si>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</si>
  <si>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</si>
  <si>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</si>
  <si>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</si>
  <si>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</si>
  <si>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</si>
  <si>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</si>
  <si>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</si>
  <si>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</si>
  <si>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</si>
  <si>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</si>
  <si>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</si>
  <si>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</si>
  <si>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</si>
  <si>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</si>
  <si>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</si>
  <si>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</si>
  <si>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</si>
  <si>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</si>
  <si>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</si>
  <si>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</si>
  <si>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</si>
  <si>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</si>
  <si>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</si>
  <si>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</si>
  <si>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</si>
  <si>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</si>
  <si>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</si>
  <si>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</si>
  <si>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</si>
  <si>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</si>
  <si>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</si>
  <si>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</si>
  <si>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</si>
  <si>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</si>
  <si>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</si>
  <si>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</si>
  <si>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</si>
  <si>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</si>
  <si>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</si>
  <si>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</si>
  <si>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</si>
  <si>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</si>
  <si>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</si>
  <si>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</si>
  <si>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</si>
  <si>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</si>
  <si>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</si>
  <si>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</si>
  <si>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</si>
  <si>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</si>
  <si>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</si>
  <si>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</si>
  <si>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</si>
  <si>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</si>
  <si>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</si>
  <si>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</si>
  <si>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</si>
  <si>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</si>
  <si>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</si>
  <si>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</si>
  <si>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</si>
  <si>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</si>
  <si>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</si>
  <si>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</si>
  <si>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</si>
  <si>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</si>
  <si>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</si>
  <si>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</si>
  <si>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</si>
  <si>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</si>
  <si>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</si>
  <si>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</si>
  <si>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</si>
  <si>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</si>
  <si>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</si>
  <si>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</si>
  <si>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</si>
  <si>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</si>
  <si>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</si>
  <si>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</si>
  <si>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</si>
  <si>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</si>
  <si>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</si>
  <si>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</si>
  <si>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</si>
  <si>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</si>
  <si>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</si>
  <si>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</si>
  <si>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</si>
  <si>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</si>
  <si>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</si>
  <si>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</si>
  <si>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</si>
  <si>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</si>
  <si>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</si>
  <si>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</si>
  <si>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</si>
  <si>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</si>
  <si>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</si>
  <si>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</si>
  <si>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</si>
  <si>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</si>
  <si>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</si>
  <si>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</si>
  <si>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</si>
  <si>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</si>
  <si>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</si>
  <si>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</si>
  <si>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</si>
  <si>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</si>
  <si>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</si>
  <si>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</si>
  <si>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</si>
  <si>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</si>
  <si>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</si>
  <si>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</si>
  <si>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</si>
  <si>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</si>
  <si>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</si>
  <si>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</si>
  <si>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</si>
  <si>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</si>
  <si>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</si>
  <si>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</si>
  <si>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</si>
  <si>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</si>
  <si>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</si>
  <si>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</si>
  <si>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</si>
  <si>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</si>
  <si>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</si>
  <si>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</si>
  <si>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</si>
  <si>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</si>
  <si>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</si>
  <si>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</si>
  <si>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</si>
  <si>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</si>
  <si>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</si>
  <si>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</si>
  <si>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</si>
  <si>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</si>
  <si>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</si>
  <si>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</si>
  <si>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</si>
  <si>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</si>
  <si>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</si>
  <si>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</si>
  <si>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</si>
  <si>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</si>
  <si>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</si>
  <si>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</si>
  <si>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</si>
  <si>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</si>
  <si>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</si>
  <si>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</si>
  <si>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</si>
  <si>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</si>
  <si>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</si>
  <si>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</si>
  <si>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</si>
  <si>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</si>
  <si>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</si>
  <si>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</si>
  <si>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</si>
  <si>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</si>
  <si>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</si>
  <si>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</si>
  <si>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</si>
  <si>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</si>
  <si>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</si>
  <si>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</si>
  <si>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</si>
  <si>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</si>
  <si>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</si>
  <si>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</si>
  <si>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</si>
  <si>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</si>
  <si>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</si>
  <si>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</si>
  <si>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</si>
  <si>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</si>
  <si>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</si>
  <si>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</si>
  <si>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</si>
  <si>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</si>
  <si>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</si>
  <si>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</si>
  <si>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</si>
  <si>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</si>
  <si>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</si>
  <si>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</si>
  <si>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</si>
  <si>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</si>
  <si>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</si>
  <si>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</si>
  <si>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</si>
  <si>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</si>
  <si>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</si>
  <si>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</si>
  <si>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</si>
  <si>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</si>
  <si>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</si>
  <si>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</si>
  <si>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</si>
  <si>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</si>
  <si>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</si>
  <si>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</si>
  <si>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</si>
  <si>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</si>
  <si>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</si>
  <si>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</si>
  <si>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</si>
  <si>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</si>
  <si>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</si>
  <si>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</si>
  <si>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</si>
  <si>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</si>
  <si>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</si>
  <si>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</si>
  <si>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</si>
  <si>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</si>
  <si>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</si>
  <si>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</si>
  <si>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</si>
  <si>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</si>
  <si>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</si>
  <si>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</si>
  <si>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</si>
  <si>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</si>
  <si>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</si>
  <si>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</si>
  <si>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</si>
  <si>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</si>
  <si>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</si>
  <si>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</si>
  <si>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</si>
  <si>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</si>
  <si>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</si>
  <si>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</si>
  <si>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</si>
  <si>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</si>
  <si>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</si>
  <si>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</si>
  <si>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</si>
  <si>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</si>
  <si>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</si>
  <si>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</si>
  <si>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</si>
  <si>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</si>
  <si>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</si>
  <si>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</si>
  <si>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</si>
  <si>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</si>
  <si>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</si>
  <si>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</si>
  <si>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</si>
  <si>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</si>
  <si>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</si>
  <si>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</si>
  <si>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</si>
  <si>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</si>
  <si>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</si>
  <si>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</si>
  <si>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</si>
  <si>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</si>
  <si>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</si>
  <si>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</si>
  <si>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</si>
  <si>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</si>
  <si>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</si>
  <si>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</si>
  <si>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</si>
  <si>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</si>
  <si>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</si>
  <si>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</si>
  <si>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</si>
  <si>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</si>
  <si>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</si>
  <si>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</si>
  <si>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</si>
  <si>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</si>
  <si>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</si>
  <si>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</si>
  <si>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</si>
  <si>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</si>
  <si>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</si>
  <si>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</si>
  <si>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</si>
  <si>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</si>
  <si>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</si>
  <si>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</si>
  <si>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</si>
  <si>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</si>
  <si>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</si>
  <si>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</si>
  <si>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</si>
  <si>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</si>
  <si>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</si>
  <si>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</si>
  <si>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</si>
  <si>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</si>
  <si>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</si>
  <si>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</si>
  <si>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</si>
  <si>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</si>
  <si>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</si>
  <si>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</si>
  <si>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</si>
  <si>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</si>
  <si>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</si>
  <si>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</si>
  <si>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</si>
  <si>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</si>
  <si>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</si>
  <si>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</si>
  <si>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</si>
  <si>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</si>
  <si>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</si>
  <si>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</si>
  <si>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</si>
  <si>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</si>
  <si>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</si>
  <si>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</si>
  <si>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</si>
  <si>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</si>
  <si>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</si>
  <si>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</si>
  <si>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</si>
  <si>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</si>
  <si>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</si>
  <si>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</si>
  <si>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</si>
  <si>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</si>
  <si>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</si>
  <si>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</si>
  <si>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</si>
  <si>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</si>
  <si>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</si>
  <si>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</si>
  <si>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</si>
  <si>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</si>
  <si>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</si>
  <si>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</si>
  <si>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</si>
  <si>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</si>
  <si>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</si>
  <si>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</si>
  <si>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</si>
  <si>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</si>
  <si>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</si>
  <si>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</si>
  <si>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</si>
  <si>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</si>
  <si>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</si>
  <si>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</si>
  <si>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</si>
  <si>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</si>
  <si>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</si>
  <si>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</si>
  <si>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</si>
  <si>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</si>
  <si>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</si>
  <si>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</si>
  <si>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</si>
  <si>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</si>
  <si>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</si>
  <si>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</si>
  <si>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</si>
  <si>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</si>
  <si>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</si>
  <si>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</si>
  <si>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</si>
  <si>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</si>
  <si>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</si>
  <si>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</si>
  <si>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</si>
  <si>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</si>
  <si>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</si>
  <si>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</si>
  <si>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</si>
  <si>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</si>
  <si>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</si>
  <si>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</si>
  <si>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</si>
  <si>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</si>
  <si>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</si>
  <si>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</si>
  <si>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</si>
  <si>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</si>
  <si>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</si>
  <si>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</si>
  <si>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</si>
  <si>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</si>
  <si>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</si>
  <si>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</si>
  <si>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</si>
  <si>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</si>
  <si>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</si>
  <si>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</si>
  <si>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</si>
  <si>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</si>
  <si>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</si>
  <si>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</si>
  <si>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</si>
  <si>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</si>
  <si>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</si>
  <si>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</si>
  <si>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</si>
  <si>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</si>
  <si>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</si>
  <si>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</si>
  <si>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</si>
  <si>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</si>
  <si>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</si>
  <si>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</si>
  <si>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</si>
  <si>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</si>
  <si>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</si>
  <si>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</si>
  <si>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</si>
  <si>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</si>
  <si>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</si>
  <si>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</si>
  <si>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</si>
  <si>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</si>
  <si>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</si>
  <si>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</si>
  <si>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</si>
  <si>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</si>
  <si>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</si>
  <si>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</si>
  <si>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</si>
  <si>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</si>
  <si>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</si>
  <si>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</si>
  <si>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</si>
  <si>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</si>
  <si>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</si>
  <si>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</si>
  <si>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</si>
  <si>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</si>
  <si>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</si>
  <si>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</si>
  <si>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</si>
  <si>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</si>
  <si>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</si>
  <si>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</si>
  <si>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</si>
  <si>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</si>
  <si>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</si>
  <si>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</si>
  <si>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</si>
  <si>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</si>
  <si>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</si>
  <si>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</si>
  <si>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</si>
  <si>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</si>
  <si>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</si>
  <si>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</si>
  <si>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</si>
  <si>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</si>
  <si>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</si>
  <si>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</si>
  <si>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</si>
  <si>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</si>
  <si>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</si>
  <si>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</si>
  <si>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</si>
  <si>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</si>
  <si>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</si>
  <si>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</si>
  <si>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</si>
  <si>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</si>
  <si>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</si>
  <si>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</si>
  <si>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</si>
  <si>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</si>
  <si>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</si>
  <si>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</si>
  <si>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</si>
  <si>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</si>
  <si>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</si>
  <si>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</si>
  <si>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</si>
  <si>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</si>
  <si>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</si>
  <si>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</si>
  <si>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</si>
  <si>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</si>
  <si>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</si>
  <si>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</si>
  <si>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</si>
  <si>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</si>
  <si>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</si>
  <si>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</si>
  <si>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</si>
  <si>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</si>
  <si>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</si>
  <si>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</si>
  <si>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</si>
  <si>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</si>
  <si>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</si>
  <si>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</si>
  <si>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</si>
  <si>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</si>
  <si>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</si>
  <si>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</si>
  <si>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</si>
  <si>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</si>
  <si>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</si>
  <si>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</si>
  <si>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</si>
  <si>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</si>
  <si>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</si>
  <si>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</si>
  <si>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</si>
  <si>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</si>
  <si>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</si>
  <si>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</si>
  <si>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</si>
  <si>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</si>
  <si>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</si>
  <si>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</si>
  <si>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</si>
  <si>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</si>
  <si>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</si>
  <si>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</si>
  <si>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</si>
  <si>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</si>
  <si>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</si>
  <si>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</si>
  <si>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</si>
  <si>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</si>
  <si>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</si>
  <si>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</si>
  <si>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</si>
  <si>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</si>
  <si>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</si>
  <si>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</si>
  <si>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</si>
  <si>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</si>
  <si>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</si>
  <si>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</si>
  <si>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</si>
  <si>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</si>
  <si>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</si>
  <si>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</si>
  <si>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</si>
  <si>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</si>
  <si>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</si>
  <si>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</si>
  <si>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</si>
  <si>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</si>
  <si>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</si>
  <si>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</si>
  <si>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</si>
  <si>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</si>
  <si>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</si>
  <si>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</si>
  <si>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</si>
  <si>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</si>
  <si>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</si>
  <si>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</si>
  <si>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</si>
  <si>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</si>
  <si>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</si>
  <si>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</si>
  <si>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</si>
  <si>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</si>
  <si>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</si>
  <si>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</si>
  <si>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</si>
  <si>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</si>
  <si>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</si>
  <si>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</si>
  <si>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</si>
  <si>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</si>
  <si>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</si>
  <si>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</si>
  <si>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</si>
  <si>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</si>
  <si>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</si>
  <si>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</si>
  <si>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</si>
  <si>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</si>
  <si>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</si>
  <si>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</si>
  <si>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</si>
  <si>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</si>
  <si>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</si>
  <si>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</si>
  <si>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</si>
  <si>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</si>
  <si>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</si>
  <si>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</si>
  <si>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</si>
  <si>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</si>
  <si>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</si>
  <si>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</si>
  <si>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</si>
  <si>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</si>
  <si>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</si>
  <si>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</si>
  <si>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</si>
  <si>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</si>
  <si>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</si>
  <si>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</si>
  <si>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</si>
  <si>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</si>
  <si>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</si>
  <si>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</si>
  <si>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</si>
  <si>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</si>
  <si>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</si>
  <si>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</si>
  <si>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</si>
  <si>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</si>
  <si>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</si>
  <si>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</si>
  <si>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</si>
  <si>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</si>
  <si>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</si>
  <si>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</si>
  <si>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</si>
  <si>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</si>
  <si>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</si>
  <si>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</si>
  <si>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</si>
  <si>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</si>
  <si>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</si>
  <si>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</si>
  <si>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</si>
  <si>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</si>
  <si>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</si>
  <si>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</si>
  <si>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</si>
  <si>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</si>
  <si>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</si>
  <si>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</si>
  <si>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</si>
  <si>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</si>
  <si>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</si>
  <si>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</si>
  <si>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</si>
  <si>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</si>
  <si>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</si>
  <si>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</si>
  <si>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</si>
  <si>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</si>
  <si>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</si>
  <si>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</si>
  <si>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</si>
  <si>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</si>
  <si>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</si>
  <si>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</si>
  <si>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</si>
  <si>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</si>
  <si>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</si>
  <si>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</si>
  <si>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</si>
  <si>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</si>
  <si>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</si>
  <si>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</si>
  <si>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</si>
  <si>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</si>
  <si>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</si>
  <si>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</si>
  <si>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</si>
  <si>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</si>
  <si>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</si>
  <si>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</si>
  <si>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</si>
  <si>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</si>
  <si>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</si>
  <si>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</si>
  <si>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</si>
  <si>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</si>
  <si>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</si>
  <si>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</si>
  <si>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</si>
  <si>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</si>
  <si>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</si>
  <si>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</si>
  <si>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</si>
  <si>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</si>
  <si>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</si>
  <si>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</si>
  <si>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</si>
  <si>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</si>
  <si>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</si>
  <si>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</si>
  <si>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</si>
  <si>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</si>
  <si>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</si>
  <si>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</si>
  <si>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</si>
  <si>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</si>
  <si>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</si>
  <si>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</si>
  <si>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</si>
  <si>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</si>
  <si>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</si>
  <si>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</si>
  <si>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</si>
  <si>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</si>
  <si>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</si>
  <si>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</si>
  <si>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</si>
  <si>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</si>
  <si>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</si>
  <si>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</si>
  <si>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</si>
  <si>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</si>
  <si>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</si>
  <si>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</si>
  <si>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</si>
  <si>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</si>
  <si>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</si>
  <si>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</si>
  <si>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</si>
  <si>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</si>
  <si>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</si>
  <si>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</si>
  <si>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</si>
  <si>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</si>
  <si>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</si>
  <si>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</si>
  <si>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</si>
  <si>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</si>
  <si>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</si>
  <si>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</si>
  <si>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</si>
  <si>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</si>
  <si>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</si>
  <si>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</si>
  <si>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</si>
  <si>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</si>
  <si>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</si>
  <si>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</si>
  <si>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</si>
  <si>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</si>
  <si>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</si>
  <si>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</si>
  <si>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</si>
  <si>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</si>
  <si>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</si>
  <si>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</si>
  <si>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</si>
  <si>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</si>
  <si>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</si>
  <si>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</si>
  <si>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</si>
  <si>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</si>
  <si>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</si>
  <si>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</si>
  <si>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</si>
  <si>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</si>
  <si>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</si>
  <si>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</si>
  <si>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</si>
  <si>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</si>
  <si>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</si>
  <si>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</si>
  <si>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</si>
  <si>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</si>
  <si>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</si>
  <si>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</si>
  <si>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</si>
  <si>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</si>
  <si>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</si>
  <si>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</si>
  <si>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</si>
  <si>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</si>
  <si>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</si>
  <si>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</si>
  <si>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</si>
  <si>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</si>
  <si>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</si>
  <si>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</si>
  <si>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</si>
  <si>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</si>
  <si>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</si>
  <si>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</si>
  <si>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</si>
  <si>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</si>
  <si>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</si>
  <si>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</si>
  <si>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</si>
  <si>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</si>
  <si>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</si>
  <si>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</si>
  <si>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</si>
  <si>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</si>
  <si>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</si>
  <si>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</si>
  <si>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</si>
  <si>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</si>
  <si>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</si>
  <si>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</si>
  <si>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</si>
  <si>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</si>
  <si>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</si>
  <si>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</si>
  <si>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</si>
  <si>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</si>
  <si>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</si>
  <si>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</si>
  <si>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</si>
  <si>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</si>
  <si>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</si>
  <si>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</si>
  <si>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</si>
  <si>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</si>
  <si>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</si>
  <si>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</si>
  <si>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</si>
  <si>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</si>
  <si>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</si>
  <si>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</si>
  <si>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</si>
  <si>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</si>
  <si>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</si>
  <si>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</si>
  <si>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</si>
  <si>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</si>
  <si>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</si>
  <si>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</si>
  <si>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</si>
  <si>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</si>
  <si>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</si>
  <si>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</si>
  <si>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</si>
  <si>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</si>
  <si>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</si>
  <si>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</si>
  <si>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</si>
  <si>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</si>
  <si>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</si>
  <si>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</si>
  <si>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</si>
  <si>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</si>
  <si>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</si>
  <si>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</si>
  <si>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</si>
  <si>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</si>
  <si>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</si>
  <si>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</si>
  <si>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</si>
  <si>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</si>
  <si>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</si>
  <si>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</si>
  <si>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</si>
  <si>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</si>
  <si>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</si>
  <si>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</si>
  <si>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</si>
  <si>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</si>
  <si>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</si>
  <si>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</si>
  <si>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</si>
  <si>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</si>
  <si>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</si>
  <si>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</si>
  <si>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</si>
  <si>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</si>
  <si>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</si>
  <si>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</si>
  <si>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</si>
  <si>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</si>
  <si>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</si>
  <si>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</si>
  <si>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</si>
  <si>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</si>
  <si>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</si>
  <si>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</si>
  <si>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</si>
  <si>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</si>
  <si>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</si>
  <si>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</si>
  <si>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</si>
  <si>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</si>
  <si>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</si>
  <si>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</si>
  <si>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</si>
  <si>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</si>
  <si>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</si>
  <si>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</si>
  <si>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</si>
  <si>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</si>
  <si>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</si>
  <si>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</si>
  <si>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</si>
  <si>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</si>
  <si>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</si>
  <si>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</si>
  <si>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</si>
  <si>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</si>
  <si>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</si>
  <si>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</si>
  <si>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</si>
  <si>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</si>
  <si>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</si>
  <si>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</si>
  <si>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</si>
  <si>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</si>
  <si>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</si>
  <si>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</si>
  <si>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</si>
  <si>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</si>
  <si>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</si>
  <si>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</si>
  <si>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</si>
  <si>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</si>
  <si>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</si>
  <si>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</si>
  <si>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</si>
  <si>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</si>
  <si>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</si>
  <si>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</si>
  <si>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</si>
  <si>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</si>
  <si>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</si>
  <si>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</si>
  <si>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</si>
  <si>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</si>
  <si>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</si>
  <si>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</si>
  <si>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</si>
  <si>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</si>
  <si>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</si>
  <si>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</si>
  <si>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</si>
  <si>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</si>
  <si>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</si>
  <si>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</si>
  <si>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</si>
  <si>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</si>
  <si>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</si>
  <si>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</si>
  <si>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</si>
  <si>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</si>
  <si>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</si>
  <si>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</si>
  <si>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</si>
  <si>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</si>
  <si>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</si>
  <si>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</si>
  <si>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</si>
  <si>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</si>
  <si>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</si>
  <si>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</si>
  <si>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</si>
  <si>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</si>
  <si>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</si>
  <si>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</si>
  <si>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</si>
  <si>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</si>
  <si>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</si>
  <si>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</si>
  <si>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</si>
  <si>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</si>
  <si>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</si>
  <si>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</si>
  <si>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</si>
  <si>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</si>
  <si>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</si>
  <si>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</si>
  <si>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</si>
  <si>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</si>
  <si>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</si>
  <si>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</si>
  <si>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</si>
  <si>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</si>
  <si>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</si>
  <si>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</si>
  <si>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</si>
  <si>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</si>
  <si>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</si>
  <si>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</si>
  <si>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</si>
  <si>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</si>
  <si>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</si>
  <si>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</si>
  <si>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</si>
  <si>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</si>
  <si>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</si>
  <si>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</si>
  <si>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</si>
  <si>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</si>
  <si>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</si>
  <si>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</si>
  <si>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</si>
  <si>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</si>
  <si>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</si>
  <si>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</si>
  <si>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</si>
  <si>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</si>
  <si>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</si>
  <si>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</si>
  <si>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</si>
  <si>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</si>
  <si>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</si>
  <si>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</si>
  <si>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</si>
  <si>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</si>
  <si>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</si>
  <si>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</si>
  <si>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</si>
  <si>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</si>
  <si>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</si>
  <si>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</si>
  <si>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</si>
  <si>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</si>
  <si>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</si>
  <si>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</si>
  <si>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</si>
  <si>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</si>
  <si>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</si>
  <si>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</si>
  <si>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</si>
  <si>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</si>
  <si>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</si>
  <si>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</si>
  <si>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</si>
  <si>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</si>
  <si>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</si>
  <si>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</si>
  <si>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</si>
  <si>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</si>
  <si>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</si>
  <si>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</si>
  <si>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</si>
  <si>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</si>
  <si>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</si>
  <si>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</si>
  <si>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</si>
  <si>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</si>
  <si>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</si>
  <si>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</si>
  <si>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</si>
  <si>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</si>
  <si>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</si>
  <si>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</si>
  <si>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</si>
  <si>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</si>
  <si>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</si>
  <si>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</si>
  <si>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</si>
  <si>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</si>
  <si>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</si>
  <si>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</si>
  <si>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</si>
  <si>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</si>
  <si>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</si>
  <si>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</si>
  <si>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</si>
  <si>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</si>
  <si>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</si>
  <si>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</si>
  <si>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</si>
  <si>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</si>
  <si>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</si>
  <si>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</si>
  <si>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</si>
  <si>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</si>
  <si>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</si>
  <si>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</si>
  <si>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</si>
  <si>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</si>
  <si>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</si>
  <si>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</si>
  <si>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</si>
  <si>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</si>
  <si>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</si>
  <si>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</si>
  <si>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</si>
  <si>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</si>
  <si>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</si>
  <si>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</si>
  <si>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</si>
  <si>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</si>
  <si>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</si>
  <si>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</si>
  <si>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</si>
  <si>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</si>
  <si>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</si>
  <si>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</si>
  <si>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</si>
  <si>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</si>
  <si>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</si>
  <si>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</si>
  <si>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</si>
  <si>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</si>
  <si>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</si>
  <si>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</si>
  <si>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</si>
  <si>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</si>
  <si>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</si>
  <si>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</si>
  <si>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</si>
  <si>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</si>
  <si>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</si>
  <si>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</si>
  <si>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</si>
  <si>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</si>
  <si>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</si>
  <si>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</si>
  <si>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</si>
  <si>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</si>
  <si>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</si>
  <si>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</si>
  <si>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</si>
  <si>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</si>
  <si>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</si>
  <si>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</si>
  <si>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</si>
  <si>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</si>
  <si>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</si>
  <si>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</si>
  <si>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</si>
  <si>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</si>
  <si>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</si>
  <si>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</si>
  <si>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</si>
  <si>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</si>
  <si>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</si>
  <si>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</si>
  <si>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</si>
  <si>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</si>
  <si>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</si>
  <si>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</si>
  <si>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</si>
  <si>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</si>
  <si>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</si>
  <si>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STARI GRAD</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</si>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</sst>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1308566.6200000003</v>
      </c>
      <c r="D2" s="7">
        <f>'PR-RAS'!E6</f>
        <v>2640749.1600000006</v>
      </c>
      <c r="E2" s="7">
        <v>0</v>
      </c>
      <c r="F2" s="7">
        <v>0</v>
      </c>
      <c r="G2" s="8">
        <f t="shared" ref="G2:G274" si="0">(B2/1000)*(C2*1+D2*2)</f>
        <v>6590.0649400000011</v>
      </c>
      <c r="H2" s="8">
        <f t="shared" ref="H2:H274" si="1">ABS(C2-ROUND(C2,0))+ABS(D2-ROUND(D2,0))</f>
        <v>0.54000000027008355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834386.96000000008</v>
      </c>
      <c r="D3" s="2">
        <f>'PR-RAS'!E7</f>
        <v>1002181.9</v>
      </c>
      <c r="E3" s="2">
        <v>0</v>
      </c>
      <c r="F3" s="2">
        <v>0</v>
      </c>
      <c r="G3" s="3">
        <f t="shared" si="0"/>
        <v>5677.5015200000007</v>
      </c>
      <c r="H3" s="3">
        <f t="shared" si="1"/>
        <v>0.13999999989755452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623384.65</v>
      </c>
      <c r="D4" s="2">
        <f>'PR-RAS'!E8</f>
        <v>784074.92</v>
      </c>
      <c r="E4" s="2">
        <v>0</v>
      </c>
      <c r="F4" s="2">
        <v>0</v>
      </c>
      <c r="G4" s="3">
        <f t="shared" si="0"/>
        <v>6574.6034700000009</v>
      </c>
      <c r="H4" s="3">
        <f t="shared" si="1"/>
        <v>0.42999999993480742</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623384.65</v>
      </c>
      <c r="D5" s="2">
        <f>'PR-RAS'!E9</f>
        <v>784074.92</v>
      </c>
      <c r="E5" s="2">
        <v>0</v>
      </c>
      <c r="F5" s="2">
        <v>0</v>
      </c>
      <c r="G5" s="3">
        <f t="shared" si="0"/>
        <v>8766.1379600000018</v>
      </c>
      <c r="H5" s="3">
        <f t="shared" si="1"/>
        <v>0.42999999993480742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198403.12999999998</v>
      </c>
      <c r="D19" s="2">
        <f>'PR-RAS'!E23</f>
        <v>201437.06</v>
      </c>
      <c r="E19" s="2">
        <v>0</v>
      </c>
      <c r="F19" s="2">
        <v>0</v>
      </c>
      <c r="G19" s="3">
        <f t="shared" si="0"/>
        <v>10822.9905</v>
      </c>
      <c r="H19" s="3">
        <f t="shared" si="1"/>
        <v>0.18999999997322448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10734.52</v>
      </c>
      <c r="D20" s="2">
        <f>'PR-RAS'!E24</f>
        <v>42974.6</v>
      </c>
      <c r="E20" s="2">
        <v>0</v>
      </c>
      <c r="F20" s="2">
        <v>0</v>
      </c>
      <c r="G20" s="3">
        <f t="shared" si="0"/>
        <v>1836.9906799999999</v>
      </c>
      <c r="H20" s="3">
        <f t="shared" si="1"/>
        <v>0.88000000000101863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187668.61</v>
      </c>
      <c r="D23" s="2">
        <f>'PR-RAS'!E27</f>
        <v>158462.46</v>
      </c>
      <c r="E23" s="2">
        <v>0</v>
      </c>
      <c r="F23" s="2">
        <v>0</v>
      </c>
      <c r="G23" s="3">
        <f t="shared" si="0"/>
        <v>11101.057659999999</v>
      </c>
      <c r="H23" s="3">
        <f t="shared" si="1"/>
        <v>0.85000000000582077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12599.18</v>
      </c>
      <c r="D25" s="2">
        <f>'PR-RAS'!E29</f>
        <v>16669.919999999998</v>
      </c>
      <c r="E25" s="2">
        <v>0</v>
      </c>
      <c r="F25" s="2">
        <v>0</v>
      </c>
      <c r="G25" s="3">
        <f t="shared" si="0"/>
        <v>1102.53648</v>
      </c>
      <c r="H25" s="3">
        <f t="shared" si="1"/>
        <v>0.26000000000203727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12599.18</v>
      </c>
      <c r="D27" s="2">
        <f>'PR-RAS'!E31</f>
        <v>16240.91</v>
      </c>
      <c r="E27" s="2">
        <v>0</v>
      </c>
      <c r="F27" s="2">
        <v>0</v>
      </c>
      <c r="G27" s="3">
        <f t="shared" si="0"/>
        <v>1172.106</v>
      </c>
      <c r="H27" s="3">
        <f t="shared" si="1"/>
        <v>0.27000000000043656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429.01</v>
      </c>
      <c r="E29" s="2">
        <v>0</v>
      </c>
      <c r="F29" s="2">
        <v>0</v>
      </c>
      <c r="G29" s="3">
        <f t="shared" si="0"/>
        <v>24.024560000000001</v>
      </c>
      <c r="H29" s="3">
        <f t="shared" si="1"/>
        <v>9.9999999999909051E-3</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192803.95</v>
      </c>
      <c r="D45" s="2">
        <f>'PR-RAS'!E49</f>
        <v>1093887.18</v>
      </c>
      <c r="E45" s="2">
        <v>0</v>
      </c>
      <c r="F45" s="2">
        <v>0</v>
      </c>
      <c r="G45" s="3">
        <f t="shared" si="0"/>
        <v>104745.44563999999</v>
      </c>
      <c r="H45" s="3">
        <f t="shared" si="1"/>
        <v>0.22999999992316589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150098.95000000001</v>
      </c>
      <c r="D54" s="2">
        <f>'PR-RAS'!E58</f>
        <v>251410.97</v>
      </c>
      <c r="E54" s="2">
        <v>0</v>
      </c>
      <c r="F54" s="2">
        <v>0</v>
      </c>
      <c r="G54" s="3">
        <f t="shared" si="0"/>
        <v>34604.80717</v>
      </c>
      <c r="H54" s="3">
        <f t="shared" si="1"/>
        <v>7.9999999987194315E-2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55098.95</v>
      </c>
      <c r="D55" s="2">
        <f>'PR-RAS'!E59</f>
        <v>42434.78</v>
      </c>
      <c r="E55" s="2">
        <v>0</v>
      </c>
      <c r="F55" s="2">
        <v>0</v>
      </c>
      <c r="G55" s="3">
        <f t="shared" si="0"/>
        <v>7558.29954</v>
      </c>
      <c r="H55" s="3">
        <f t="shared" si="1"/>
        <v>0.27000000000407454</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95000</v>
      </c>
      <c r="D56" s="2">
        <f>'PR-RAS'!E60</f>
        <v>208976.19</v>
      </c>
      <c r="E56" s="2">
        <v>0</v>
      </c>
      <c r="F56" s="2">
        <v>0</v>
      </c>
      <c r="G56" s="3">
        <f t="shared" si="0"/>
        <v>28212.3809</v>
      </c>
      <c r="H56" s="3">
        <f t="shared" si="1"/>
        <v>0.19000000000232831</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2500</v>
      </c>
      <c r="D57" s="2">
        <f>'PR-RAS'!E61</f>
        <v>0</v>
      </c>
      <c r="E57" s="2">
        <v>0</v>
      </c>
      <c r="F57" s="2">
        <v>0</v>
      </c>
      <c r="G57" s="3">
        <f t="shared" si="0"/>
        <v>140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2500</v>
      </c>
      <c r="D58" s="2">
        <f>'PR-RAS'!E62</f>
        <v>0</v>
      </c>
      <c r="E58" s="2">
        <v>0</v>
      </c>
      <c r="F58" s="2">
        <v>0</v>
      </c>
      <c r="G58" s="3">
        <f t="shared" si="0"/>
        <v>142.5</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40205</v>
      </c>
      <c r="D64" s="2">
        <f>'PR-RAS'!E68</f>
        <v>59430</v>
      </c>
      <c r="E64" s="2">
        <v>0</v>
      </c>
      <c r="F64" s="2">
        <v>0</v>
      </c>
      <c r="G64" s="3">
        <f t="shared" si="0"/>
        <v>10021.094999999999</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33920</v>
      </c>
      <c r="D65" s="2">
        <f>'PR-RAS'!E69</f>
        <v>52700</v>
      </c>
      <c r="E65" s="2">
        <v>0</v>
      </c>
      <c r="F65" s="2">
        <v>0</v>
      </c>
      <c r="G65" s="3">
        <f t="shared" si="0"/>
        <v>8916.48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6285</v>
      </c>
      <c r="D66" s="2">
        <f>'PR-RAS'!E70</f>
        <v>6730</v>
      </c>
      <c r="E66" s="2">
        <v>0</v>
      </c>
      <c r="F66" s="2">
        <v>0</v>
      </c>
      <c r="G66" s="3">
        <f t="shared" si="0"/>
        <v>1283.425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783046.21</v>
      </c>
      <c r="E70" s="2">
        <v>0</v>
      </c>
      <c r="F70" s="2">
        <v>0</v>
      </c>
      <c r="G70" s="3">
        <f t="shared" si="0"/>
        <v>108060.37698</v>
      </c>
      <c r="H70" s="3">
        <f t="shared" si="1"/>
        <v>0.2099999999627471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783046.21</v>
      </c>
      <c r="E72" s="2">
        <v>0</v>
      </c>
      <c r="F72" s="2">
        <v>0</v>
      </c>
      <c r="G72" s="3">
        <f t="shared" si="0"/>
        <v>111192.56181999999</v>
      </c>
      <c r="H72" s="3">
        <f t="shared" si="1"/>
        <v>0.2099999999627471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103695.71</v>
      </c>
      <c r="D78" s="2">
        <f>'PR-RAS'!E82</f>
        <v>177648.99</v>
      </c>
      <c r="E78" s="2">
        <v>0</v>
      </c>
      <c r="F78" s="2">
        <v>0</v>
      </c>
      <c r="G78" s="3">
        <f t="shared" si="0"/>
        <v>35342.514130000003</v>
      </c>
      <c r="H78" s="3">
        <f t="shared" si="1"/>
        <v>0.30000000000291038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137</v>
      </c>
      <c r="D79" s="2">
        <f>'PR-RAS'!E83</f>
        <v>332.48</v>
      </c>
      <c r="E79" s="2">
        <v>0</v>
      </c>
      <c r="F79" s="2">
        <v>0</v>
      </c>
      <c r="G79" s="3">
        <f t="shared" si="0"/>
        <v>62.552880000000002</v>
      </c>
      <c r="H79" s="3">
        <f t="shared" si="1"/>
        <v>0.48000000000001819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0.21</v>
      </c>
      <c r="D81" s="2">
        <f>'PR-RAS'!E85</f>
        <v>0.12</v>
      </c>
      <c r="E81" s="2">
        <v>0</v>
      </c>
      <c r="F81" s="2">
        <v>0</v>
      </c>
      <c r="G81" s="3">
        <f t="shared" si="0"/>
        <v>3.5999999999999997E-2</v>
      </c>
      <c r="H81" s="3">
        <f t="shared" si="1"/>
        <v>0.32999999999999996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136.79</v>
      </c>
      <c r="D82" s="2">
        <f>'PR-RAS'!E86</f>
        <v>332.36</v>
      </c>
      <c r="E82" s="2">
        <v>0</v>
      </c>
      <c r="F82" s="2">
        <v>0</v>
      </c>
      <c r="G82" s="3">
        <f t="shared" si="0"/>
        <v>64.922309999999996</v>
      </c>
      <c r="H82" s="3">
        <f t="shared" si="1"/>
        <v>0.5700000000000216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103558.71</v>
      </c>
      <c r="D87" s="2">
        <f>'PR-RAS'!E91</f>
        <v>177316.50999999998</v>
      </c>
      <c r="E87" s="2">
        <v>0</v>
      </c>
      <c r="F87" s="2">
        <v>0</v>
      </c>
      <c r="G87" s="3">
        <f t="shared" si="0"/>
        <v>39404.488779999992</v>
      </c>
      <c r="H87" s="3">
        <f t="shared" si="1"/>
        <v>0.78000000001338776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7780.1</v>
      </c>
      <c r="D88" s="2">
        <f>'PR-RAS'!E92</f>
        <v>20497.55</v>
      </c>
      <c r="E88" s="2">
        <v>0</v>
      </c>
      <c r="F88" s="2">
        <v>0</v>
      </c>
      <c r="G88" s="3">
        <f t="shared" si="0"/>
        <v>4243.4423999999999</v>
      </c>
      <c r="H88" s="3">
        <f t="shared" si="1"/>
        <v>0.55000000000109139</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20617.07</v>
      </c>
      <c r="D89" s="2">
        <f>'PR-RAS'!E93</f>
        <v>22084.94</v>
      </c>
      <c r="E89" s="2">
        <v>0</v>
      </c>
      <c r="F89" s="2">
        <v>0</v>
      </c>
      <c r="G89" s="3">
        <f t="shared" si="0"/>
        <v>5701.2515999999996</v>
      </c>
      <c r="H89" s="3">
        <f t="shared" si="1"/>
        <v>0.13000000000101863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74994.3</v>
      </c>
      <c r="D90" s="2">
        <f>'PR-RAS'!E94</f>
        <v>134734.01999999999</v>
      </c>
      <c r="E90" s="2">
        <v>0</v>
      </c>
      <c r="F90" s="2">
        <v>0</v>
      </c>
      <c r="G90" s="3">
        <f t="shared" si="0"/>
        <v>30657.148259999994</v>
      </c>
      <c r="H90" s="3">
        <f t="shared" si="1"/>
        <v>0.319999999992433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167.24</v>
      </c>
      <c r="D93" s="2">
        <f>'PR-RAS'!E97</f>
        <v>0</v>
      </c>
      <c r="E93" s="2">
        <v>0</v>
      </c>
      <c r="F93" s="2">
        <v>0</v>
      </c>
      <c r="G93" s="3">
        <f t="shared" si="0"/>
        <v>15.38608</v>
      </c>
      <c r="H93" s="3">
        <f t="shared" si="1"/>
        <v>0.24000000000000909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169217.08000000002</v>
      </c>
      <c r="D102" s="2">
        <f>'PR-RAS'!E106</f>
        <v>358071.94999999995</v>
      </c>
      <c r="E102" s="2">
        <v>0</v>
      </c>
      <c r="F102" s="2">
        <v>0</v>
      </c>
      <c r="G102" s="3">
        <f t="shared" si="0"/>
        <v>89421.45898000001</v>
      </c>
      <c r="H102" s="3">
        <f t="shared" si="1"/>
        <v>0.13000000006286427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13503.380000000001</v>
      </c>
      <c r="D103" s="2">
        <f>'PR-RAS'!E107</f>
        <v>20259.11</v>
      </c>
      <c r="E103" s="2">
        <v>0</v>
      </c>
      <c r="F103" s="2">
        <v>0</v>
      </c>
      <c r="G103" s="3">
        <f t="shared" si="0"/>
        <v>5510.2031999999999</v>
      </c>
      <c r="H103" s="3">
        <f t="shared" si="1"/>
        <v>0.49000000000160071</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5610</v>
      </c>
      <c r="D105" s="2">
        <f>'PR-RAS'!E109</f>
        <v>5885</v>
      </c>
      <c r="E105" s="2">
        <v>0</v>
      </c>
      <c r="F105" s="2">
        <v>0</v>
      </c>
      <c r="G105" s="3">
        <f t="shared" si="0"/>
        <v>1807.52</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133.61000000000001</v>
      </c>
      <c r="D106" s="2">
        <f>'PR-RAS'!E110</f>
        <v>148.81</v>
      </c>
      <c r="E106" s="2">
        <v>0</v>
      </c>
      <c r="F106" s="2">
        <v>0</v>
      </c>
      <c r="G106" s="3">
        <f t="shared" si="0"/>
        <v>45.279150000000001</v>
      </c>
      <c r="H106" s="3">
        <f t="shared" si="1"/>
        <v>0.57999999999998408</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7759.77</v>
      </c>
      <c r="D107" s="2">
        <f>'PR-RAS'!E111</f>
        <v>14225.3</v>
      </c>
      <c r="E107" s="2">
        <v>0</v>
      </c>
      <c r="F107" s="2">
        <v>0</v>
      </c>
      <c r="G107" s="3">
        <f t="shared" si="0"/>
        <v>3838.2992199999994</v>
      </c>
      <c r="H107" s="3">
        <f t="shared" si="1"/>
        <v>0.52999999999883585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34615.629999999997</v>
      </c>
      <c r="D108" s="2">
        <f>'PR-RAS'!E112</f>
        <v>44346.86</v>
      </c>
      <c r="E108" s="2">
        <v>0</v>
      </c>
      <c r="F108" s="2">
        <v>0</v>
      </c>
      <c r="G108" s="3">
        <f t="shared" si="0"/>
        <v>13194.10045</v>
      </c>
      <c r="H108" s="3">
        <f t="shared" si="1"/>
        <v>0.51000000000203727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50.79</v>
      </c>
      <c r="D110" s="2">
        <f>'PR-RAS'!E114</f>
        <v>2.48</v>
      </c>
      <c r="E110" s="2">
        <v>0</v>
      </c>
      <c r="F110" s="2">
        <v>0</v>
      </c>
      <c r="G110" s="3">
        <f t="shared" si="0"/>
        <v>6.0767499999999997</v>
      </c>
      <c r="H110" s="3">
        <f t="shared" si="1"/>
        <v>0.69000000000000083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34564.839999999997</v>
      </c>
      <c r="D113" s="2">
        <f>'PR-RAS'!E117</f>
        <v>44344.38</v>
      </c>
      <c r="E113" s="2">
        <v>0</v>
      </c>
      <c r="F113" s="2">
        <v>0</v>
      </c>
      <c r="G113" s="3">
        <f t="shared" si="0"/>
        <v>13804.403199999999</v>
      </c>
      <c r="H113" s="3">
        <f t="shared" si="1"/>
        <v>0.54000000000087311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121098.07</v>
      </c>
      <c r="D116" s="2">
        <f>'PR-RAS'!E120</f>
        <v>293465.98</v>
      </c>
      <c r="E116" s="2">
        <v>0</v>
      </c>
      <c r="F116" s="2">
        <v>0</v>
      </c>
      <c r="G116" s="3">
        <f t="shared" si="0"/>
        <v>81423.453450000001</v>
      </c>
      <c r="H116" s="3">
        <f t="shared" si="1"/>
        <v>9.0000000025611371E-2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5461.74</v>
      </c>
      <c r="D117" s="2">
        <f>'PR-RAS'!E121</f>
        <v>113952.02</v>
      </c>
      <c r="E117" s="2">
        <v>0</v>
      </c>
      <c r="F117" s="2">
        <v>0</v>
      </c>
      <c r="G117" s="3">
        <f t="shared" si="0"/>
        <v>27070.430480000003</v>
      </c>
      <c r="H117" s="3">
        <f t="shared" si="1"/>
        <v>0.28000000000429281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115636.33</v>
      </c>
      <c r="D118" s="2">
        <f>'PR-RAS'!E122</f>
        <v>179513.96</v>
      </c>
      <c r="E118" s="2">
        <v>0</v>
      </c>
      <c r="F118" s="2">
        <v>0</v>
      </c>
      <c r="G118" s="3">
        <f t="shared" si="0"/>
        <v>55535.717250000002</v>
      </c>
      <c r="H118" s="3">
        <f t="shared" si="1"/>
        <v>0.3700000000098953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4502.0599999999995</v>
      </c>
      <c r="D121" s="2">
        <f>'PR-RAS'!E125</f>
        <v>6155</v>
      </c>
      <c r="E121" s="2">
        <v>0</v>
      </c>
      <c r="F121" s="2">
        <v>0</v>
      </c>
      <c r="G121" s="3">
        <f t="shared" si="0"/>
        <v>2017.4471999999996</v>
      </c>
      <c r="H121" s="3">
        <f t="shared" si="1"/>
        <v>5.9999999999490683E-2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3102.06</v>
      </c>
      <c r="D122" s="2">
        <f>'PR-RAS'!E126</f>
        <v>1155</v>
      </c>
      <c r="E122" s="2">
        <v>0</v>
      </c>
      <c r="F122" s="2">
        <v>0</v>
      </c>
      <c r="G122" s="3">
        <f t="shared" si="0"/>
        <v>654.85925999999995</v>
      </c>
      <c r="H122" s="3">
        <f t="shared" si="1"/>
        <v>5.999999999994543E-2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3102.06</v>
      </c>
      <c r="D124" s="2">
        <f>'PR-RAS'!E128</f>
        <v>1155</v>
      </c>
      <c r="E124" s="2">
        <v>0</v>
      </c>
      <c r="F124" s="2">
        <v>0</v>
      </c>
      <c r="G124" s="3">
        <f t="shared" si="0"/>
        <v>665.68337999999994</v>
      </c>
      <c r="H124" s="3">
        <f t="shared" si="1"/>
        <v>5.999999999994543E-2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1400</v>
      </c>
      <c r="D125" s="2">
        <f>'PR-RAS'!E129</f>
        <v>5000</v>
      </c>
      <c r="E125" s="2">
        <v>0</v>
      </c>
      <c r="F125" s="2">
        <v>0</v>
      </c>
      <c r="G125" s="3">
        <f t="shared" si="0"/>
        <v>1413.6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1400</v>
      </c>
      <c r="D126" s="2">
        <f>'PR-RAS'!E130</f>
        <v>5000</v>
      </c>
      <c r="E126" s="2">
        <v>0</v>
      </c>
      <c r="F126" s="2">
        <v>0</v>
      </c>
      <c r="G126" s="3">
        <f t="shared" si="0"/>
        <v>1425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3960.86</v>
      </c>
      <c r="D136" s="2">
        <f>'PR-RAS'!E140</f>
        <v>2804.14</v>
      </c>
      <c r="E136" s="2">
        <v>0</v>
      </c>
      <c r="F136" s="2">
        <v>0</v>
      </c>
      <c r="G136" s="3">
        <f t="shared" si="0"/>
        <v>1291.8339000000001</v>
      </c>
      <c r="H136" s="3">
        <f t="shared" si="1"/>
        <v>0.27999999999974534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30</v>
      </c>
      <c r="D137" s="2">
        <f>'PR-RAS'!E141</f>
        <v>0</v>
      </c>
      <c r="E137" s="2">
        <v>0</v>
      </c>
      <c r="F137" s="2">
        <v>0</v>
      </c>
      <c r="G137" s="3">
        <f t="shared" si="0"/>
        <v>4.08</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30</v>
      </c>
      <c r="D142" s="2">
        <f>'PR-RAS'!E146</f>
        <v>0</v>
      </c>
      <c r="E142" s="2">
        <v>0</v>
      </c>
      <c r="F142" s="2">
        <v>0</v>
      </c>
      <c r="G142" s="3">
        <f t="shared" si="0"/>
        <v>4.2299999999999995</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3930.86</v>
      </c>
      <c r="D147" s="2">
        <f>'PR-RAS'!E151</f>
        <v>2804.14</v>
      </c>
      <c r="E147" s="2">
        <v>0</v>
      </c>
      <c r="F147" s="2">
        <v>0</v>
      </c>
      <c r="G147" s="3">
        <f t="shared" si="0"/>
        <v>1392.7144399999997</v>
      </c>
      <c r="H147" s="3">
        <f t="shared" si="1"/>
        <v>0.27999999999974534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1261305.43</v>
      </c>
      <c r="D148" s="2">
        <f>'PR-RAS'!E152</f>
        <v>1246290.1299999999</v>
      </c>
      <c r="E148" s="2">
        <v>0</v>
      </c>
      <c r="F148" s="2">
        <v>0</v>
      </c>
      <c r="G148" s="3">
        <f t="shared" si="0"/>
        <v>551821.19642999989</v>
      </c>
      <c r="H148" s="3">
        <f t="shared" si="1"/>
        <v>0.55999999982304871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428111.68000000005</v>
      </c>
      <c r="D149" s="2">
        <f>'PR-RAS'!E153</f>
        <v>514994.55</v>
      </c>
      <c r="E149" s="2">
        <v>0</v>
      </c>
      <c r="F149" s="2">
        <v>0</v>
      </c>
      <c r="G149" s="3">
        <f t="shared" si="0"/>
        <v>215798.91543999998</v>
      </c>
      <c r="H149" s="3">
        <f t="shared" si="1"/>
        <v>0.76999999996041879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363317.78</v>
      </c>
      <c r="D150" s="2">
        <f>'PR-RAS'!E154</f>
        <v>436679.31</v>
      </c>
      <c r="E150" s="2">
        <v>0</v>
      </c>
      <c r="F150" s="2">
        <v>0</v>
      </c>
      <c r="G150" s="3">
        <f t="shared" si="0"/>
        <v>184264.78359999997</v>
      </c>
      <c r="H150" s="3">
        <f t="shared" si="1"/>
        <v>0.52999999996973202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363317.78</v>
      </c>
      <c r="D151" s="2">
        <f>'PR-RAS'!E155</f>
        <v>436679.31</v>
      </c>
      <c r="E151" s="2">
        <v>0</v>
      </c>
      <c r="F151" s="2">
        <v>0</v>
      </c>
      <c r="G151" s="3">
        <f t="shared" si="0"/>
        <v>185501.46</v>
      </c>
      <c r="H151" s="3">
        <f t="shared" si="1"/>
        <v>0.52999999996973202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4958.3900000000003</v>
      </c>
      <c r="D155" s="2">
        <f>'PR-RAS'!E159</f>
        <v>6273.63</v>
      </c>
      <c r="E155" s="2">
        <v>0</v>
      </c>
      <c r="F155" s="2">
        <v>0</v>
      </c>
      <c r="G155" s="3">
        <f t="shared" si="0"/>
        <v>2695.8701000000001</v>
      </c>
      <c r="H155" s="3">
        <f t="shared" si="1"/>
        <v>0.76000000000021828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59835.51</v>
      </c>
      <c r="D156" s="2">
        <f>'PR-RAS'!E160</f>
        <v>72041.61</v>
      </c>
      <c r="E156" s="2">
        <v>0</v>
      </c>
      <c r="F156" s="2">
        <v>0</v>
      </c>
      <c r="G156" s="3">
        <f t="shared" si="0"/>
        <v>31607.403150000002</v>
      </c>
      <c r="H156" s="3">
        <f t="shared" si="1"/>
        <v>0.87999999999738066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59835.51</v>
      </c>
      <c r="D158" s="2">
        <f>'PR-RAS'!E162</f>
        <v>72041.61</v>
      </c>
      <c r="E158" s="2">
        <v>0</v>
      </c>
      <c r="F158" s="2">
        <v>0</v>
      </c>
      <c r="G158" s="3">
        <f t="shared" si="0"/>
        <v>32015.240610000001</v>
      </c>
      <c r="H158" s="3">
        <f t="shared" si="1"/>
        <v>0.87999999999738066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541253.84</v>
      </c>
      <c r="D160" s="2">
        <f>'PR-RAS'!E164</f>
        <v>558566.06999999995</v>
      </c>
      <c r="E160" s="2">
        <v>0</v>
      </c>
      <c r="F160" s="2">
        <v>0</v>
      </c>
      <c r="G160" s="3">
        <f t="shared" si="0"/>
        <v>263683.37082000001</v>
      </c>
      <c r="H160" s="3">
        <f t="shared" si="1"/>
        <v>0.22999999998137355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17777.96</v>
      </c>
      <c r="D161" s="2">
        <f>'PR-RAS'!E165</f>
        <v>16427.580000000002</v>
      </c>
      <c r="E161" s="2">
        <v>0</v>
      </c>
      <c r="F161" s="2">
        <v>0</v>
      </c>
      <c r="G161" s="3">
        <f t="shared" si="0"/>
        <v>8101.2992000000004</v>
      </c>
      <c r="H161" s="3">
        <f t="shared" si="1"/>
        <v>0.45999999999912689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2532.0500000000002</v>
      </c>
      <c r="D162" s="2">
        <f>'PR-RAS'!E166</f>
        <v>6213.43</v>
      </c>
      <c r="E162" s="2">
        <v>0</v>
      </c>
      <c r="F162" s="2">
        <v>0</v>
      </c>
      <c r="G162" s="3">
        <f t="shared" si="0"/>
        <v>2408.3845099999999</v>
      </c>
      <c r="H162" s="3">
        <f t="shared" si="1"/>
        <v>0.48000000000047294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8574</v>
      </c>
      <c r="D163" s="2">
        <f>'PR-RAS'!E167</f>
        <v>7522</v>
      </c>
      <c r="E163" s="2">
        <v>0</v>
      </c>
      <c r="F163" s="2">
        <v>0</v>
      </c>
      <c r="G163" s="3">
        <f t="shared" si="0"/>
        <v>3826.116</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6671.91</v>
      </c>
      <c r="D164" s="2">
        <f>'PR-RAS'!E168</f>
        <v>2692.15</v>
      </c>
      <c r="E164" s="2">
        <v>0</v>
      </c>
      <c r="F164" s="2">
        <v>0</v>
      </c>
      <c r="G164" s="3">
        <f t="shared" si="0"/>
        <v>1965.1622299999999</v>
      </c>
      <c r="H164" s="3">
        <f t="shared" si="1"/>
        <v>0.24000000000023647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82721.399999999994</v>
      </c>
      <c r="D166" s="2">
        <f>'PR-RAS'!E170</f>
        <v>78256.61</v>
      </c>
      <c r="E166" s="2">
        <v>0</v>
      </c>
      <c r="F166" s="2">
        <v>0</v>
      </c>
      <c r="G166" s="3">
        <f t="shared" si="0"/>
        <v>39473.712299999999</v>
      </c>
      <c r="H166" s="3">
        <f t="shared" si="1"/>
        <v>0.78999999999359716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8382.74</v>
      </c>
      <c r="D167" s="2">
        <f>'PR-RAS'!E171</f>
        <v>9197.6299999999992</v>
      </c>
      <c r="E167" s="2">
        <v>0</v>
      </c>
      <c r="F167" s="2">
        <v>0</v>
      </c>
      <c r="G167" s="3">
        <f t="shared" si="0"/>
        <v>4445.1480000000001</v>
      </c>
      <c r="H167" s="3">
        <f t="shared" si="1"/>
        <v>0.63000000000101863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16312.21</v>
      </c>
      <c r="D168" s="2">
        <f>'PR-RAS'!E172</f>
        <v>17849.7</v>
      </c>
      <c r="E168" s="2">
        <v>0</v>
      </c>
      <c r="F168" s="2">
        <v>0</v>
      </c>
      <c r="G168" s="3">
        <f t="shared" si="0"/>
        <v>8685.93887</v>
      </c>
      <c r="H168" s="3">
        <f t="shared" si="1"/>
        <v>0.50999999999839929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50589.48</v>
      </c>
      <c r="D169" s="2">
        <f>'PR-RAS'!E173</f>
        <v>42927.1</v>
      </c>
      <c r="E169" s="2">
        <v>0</v>
      </c>
      <c r="F169" s="2">
        <v>0</v>
      </c>
      <c r="G169" s="3">
        <f t="shared" si="0"/>
        <v>22922.538240000002</v>
      </c>
      <c r="H169" s="3">
        <f t="shared" si="1"/>
        <v>0.58000000000174623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7322.59</v>
      </c>
      <c r="D170" s="2">
        <f>'PR-RAS'!E174</f>
        <v>1010.77</v>
      </c>
      <c r="E170" s="2">
        <v>0</v>
      </c>
      <c r="F170" s="2">
        <v>0</v>
      </c>
      <c r="G170" s="3">
        <f t="shared" si="0"/>
        <v>1579.1579700000002</v>
      </c>
      <c r="H170" s="3">
        <f t="shared" si="1"/>
        <v>0.63999999999987267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114.38</v>
      </c>
      <c r="D171" s="2">
        <f>'PR-RAS'!E175</f>
        <v>7271.41</v>
      </c>
      <c r="E171" s="2">
        <v>0</v>
      </c>
      <c r="F171" s="2">
        <v>0</v>
      </c>
      <c r="G171" s="3">
        <f t="shared" si="0"/>
        <v>2491.7240000000002</v>
      </c>
      <c r="H171" s="3">
        <f t="shared" si="1"/>
        <v>0.78999999999984993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389057.19999999995</v>
      </c>
      <c r="D174" s="2">
        <f>'PR-RAS'!E178</f>
        <v>369222.37999999995</v>
      </c>
      <c r="E174" s="2">
        <v>0</v>
      </c>
      <c r="F174" s="2">
        <v>0</v>
      </c>
      <c r="G174" s="3">
        <f t="shared" si="0"/>
        <v>195057.83907999998</v>
      </c>
      <c r="H174" s="3">
        <f t="shared" si="1"/>
        <v>0.57999999989988282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6848.56</v>
      </c>
      <c r="D175" s="2">
        <f>'PR-RAS'!E179</f>
        <v>12701.73</v>
      </c>
      <c r="E175" s="2">
        <v>0</v>
      </c>
      <c r="F175" s="2">
        <v>0</v>
      </c>
      <c r="G175" s="3">
        <f t="shared" si="0"/>
        <v>5611.8514799999994</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83258.179999999993</v>
      </c>
      <c r="D176" s="2">
        <f>'PR-RAS'!E180</f>
        <v>74033.5</v>
      </c>
      <c r="E176" s="2">
        <v>0</v>
      </c>
      <c r="F176" s="2">
        <v>0</v>
      </c>
      <c r="G176" s="3">
        <f t="shared" si="0"/>
        <v>40481.906499999997</v>
      </c>
      <c r="H176" s="3">
        <f t="shared" si="1"/>
        <v>0.67999999999301508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12553.53</v>
      </c>
      <c r="D177" s="2">
        <f>'PR-RAS'!E181</f>
        <v>11634.58</v>
      </c>
      <c r="E177" s="2">
        <v>0</v>
      </c>
      <c r="F177" s="2">
        <v>0</v>
      </c>
      <c r="G177" s="3">
        <f t="shared" si="0"/>
        <v>6304.7934400000004</v>
      </c>
      <c r="H177" s="3">
        <f t="shared" si="1"/>
        <v>0.88999999999941792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119654.56</v>
      </c>
      <c r="D178" s="2">
        <f>'PR-RAS'!E182</f>
        <v>112981.85</v>
      </c>
      <c r="E178" s="2">
        <v>0</v>
      </c>
      <c r="F178" s="2">
        <v>0</v>
      </c>
      <c r="G178" s="3">
        <f t="shared" si="0"/>
        <v>61174.43202</v>
      </c>
      <c r="H178" s="3">
        <f t="shared" si="1"/>
        <v>0.58999999999650754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9709.3799999999992</v>
      </c>
      <c r="D179" s="2">
        <f>'PR-RAS'!E183</f>
        <v>16860</v>
      </c>
      <c r="E179" s="2">
        <v>0</v>
      </c>
      <c r="F179" s="2">
        <v>0</v>
      </c>
      <c r="G179" s="3">
        <f t="shared" si="0"/>
        <v>7730.4296399999994</v>
      </c>
      <c r="H179" s="3">
        <f t="shared" si="1"/>
        <v>0.37999999999919964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654.45000000000005</v>
      </c>
      <c r="D180" s="2">
        <f>'PR-RAS'!E184</f>
        <v>2794.55</v>
      </c>
      <c r="E180" s="2">
        <v>0</v>
      </c>
      <c r="F180" s="2">
        <v>0</v>
      </c>
      <c r="G180" s="3">
        <f t="shared" si="0"/>
        <v>1117.59545</v>
      </c>
      <c r="H180" s="3">
        <f t="shared" si="1"/>
        <v>0.89999999999986358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81697.210000000006</v>
      </c>
      <c r="D181" s="2">
        <f>'PR-RAS'!E185</f>
        <v>100558.29</v>
      </c>
      <c r="E181" s="2">
        <v>0</v>
      </c>
      <c r="F181" s="2">
        <v>0</v>
      </c>
      <c r="G181" s="3">
        <f t="shared" si="0"/>
        <v>50906.482199999991</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15279.23</v>
      </c>
      <c r="D182" s="2">
        <f>'PR-RAS'!E186</f>
        <v>14902.72</v>
      </c>
      <c r="E182" s="2">
        <v>0</v>
      </c>
      <c r="F182" s="2">
        <v>0</v>
      </c>
      <c r="G182" s="3">
        <f t="shared" si="0"/>
        <v>8160.3252699999994</v>
      </c>
      <c r="H182" s="3">
        <f t="shared" si="1"/>
        <v>0.51000000000021828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59402.1</v>
      </c>
      <c r="D183" s="2">
        <f>'PR-RAS'!E187</f>
        <v>22755.16</v>
      </c>
      <c r="E183" s="2">
        <v>0</v>
      </c>
      <c r="F183" s="2">
        <v>0</v>
      </c>
      <c r="G183" s="3">
        <f t="shared" si="0"/>
        <v>19094.060439999997</v>
      </c>
      <c r="H183" s="3">
        <f t="shared" si="1"/>
        <v>0.25999999999839929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51697.280000000006</v>
      </c>
      <c r="D190" s="2">
        <f>'PR-RAS'!E194</f>
        <v>94659.5</v>
      </c>
      <c r="E190" s="2">
        <v>0</v>
      </c>
      <c r="F190" s="2">
        <v>0</v>
      </c>
      <c r="G190" s="3">
        <f t="shared" si="0"/>
        <v>45552.07692</v>
      </c>
      <c r="H190" s="3">
        <f t="shared" si="1"/>
        <v>0.7800000000061118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12662.42</v>
      </c>
      <c r="D191" s="2">
        <f>'PR-RAS'!E195</f>
        <v>891.72</v>
      </c>
      <c r="E191" s="2">
        <v>0</v>
      </c>
      <c r="F191" s="2">
        <v>0</v>
      </c>
      <c r="G191" s="3">
        <f t="shared" si="0"/>
        <v>2744.7134000000001</v>
      </c>
      <c r="H191" s="3">
        <f t="shared" si="1"/>
        <v>0.70000000000004547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6091.78</v>
      </c>
      <c r="D192" s="2">
        <f>'PR-RAS'!E196</f>
        <v>5545.32</v>
      </c>
      <c r="E192" s="2">
        <v>0</v>
      </c>
      <c r="F192" s="2">
        <v>0</v>
      </c>
      <c r="G192" s="3">
        <f t="shared" si="0"/>
        <v>3281.8422199999995</v>
      </c>
      <c r="H192" s="3">
        <f t="shared" si="1"/>
        <v>0.53999999999996362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15279.87</v>
      </c>
      <c r="D193" s="2">
        <f>'PR-RAS'!E197</f>
        <v>11542.72</v>
      </c>
      <c r="E193" s="2">
        <v>0</v>
      </c>
      <c r="F193" s="2">
        <v>0</v>
      </c>
      <c r="G193" s="3">
        <f t="shared" si="0"/>
        <v>7366.1395199999997</v>
      </c>
      <c r="H193" s="3">
        <f t="shared" si="1"/>
        <v>0.40999999999985448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6524.19</v>
      </c>
      <c r="D194" s="2">
        <f>'PR-RAS'!E198</f>
        <v>3868.13</v>
      </c>
      <c r="E194" s="2">
        <v>0</v>
      </c>
      <c r="F194" s="2">
        <v>0</v>
      </c>
      <c r="G194" s="3">
        <f t="shared" si="0"/>
        <v>2752.2668500000004</v>
      </c>
      <c r="H194" s="3">
        <f t="shared" si="1"/>
        <v>0.31999999999970896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402.58</v>
      </c>
      <c r="D195" s="2">
        <f>'PR-RAS'!E199</f>
        <v>2222.86</v>
      </c>
      <c r="E195" s="2">
        <v>0</v>
      </c>
      <c r="F195" s="2">
        <v>0</v>
      </c>
      <c r="G195" s="3">
        <f t="shared" si="0"/>
        <v>940.57020000000011</v>
      </c>
      <c r="H195" s="3">
        <f t="shared" si="1"/>
        <v>0.55999999999988859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62128.55</v>
      </c>
      <c r="E196" s="2">
        <v>0</v>
      </c>
      <c r="F196" s="2">
        <v>0</v>
      </c>
      <c r="G196" s="3">
        <f t="shared" si="0"/>
        <v>24230.134500000004</v>
      </c>
      <c r="H196" s="3">
        <f t="shared" si="1"/>
        <v>0.44999999999708962</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10736.44</v>
      </c>
      <c r="D197" s="2">
        <f>'PR-RAS'!E201</f>
        <v>8460.2000000000007</v>
      </c>
      <c r="E197" s="2">
        <v>0</v>
      </c>
      <c r="F197" s="2">
        <v>0</v>
      </c>
      <c r="G197" s="3">
        <f t="shared" si="0"/>
        <v>5420.7406400000009</v>
      </c>
      <c r="H197" s="3">
        <f t="shared" si="1"/>
        <v>0.64000000000123691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108608.01000000001</v>
      </c>
      <c r="D198" s="2">
        <f>'PR-RAS'!E202</f>
        <v>2689.07</v>
      </c>
      <c r="E198" s="2">
        <v>0</v>
      </c>
      <c r="F198" s="2">
        <v>0</v>
      </c>
      <c r="G198" s="3">
        <f t="shared" si="0"/>
        <v>22455.271550000001</v>
      </c>
      <c r="H198" s="3">
        <f t="shared" si="1"/>
        <v>8.0000000009476935E-2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108608.01000000001</v>
      </c>
      <c r="D212" s="2">
        <f>'PR-RAS'!E216</f>
        <v>2689.07</v>
      </c>
      <c r="E212" s="2">
        <v>0</v>
      </c>
      <c r="F212" s="2">
        <v>0</v>
      </c>
      <c r="G212" s="3">
        <f t="shared" si="0"/>
        <v>24051.077649999999</v>
      </c>
      <c r="H212" s="3">
        <f t="shared" si="1"/>
        <v>8.0000000009476935E-2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2687.74</v>
      </c>
      <c r="D213" s="2">
        <f>'PR-RAS'!E217</f>
        <v>2687.05</v>
      </c>
      <c r="E213" s="2">
        <v>0</v>
      </c>
      <c r="F213" s="2">
        <v>0</v>
      </c>
      <c r="G213" s="3">
        <f t="shared" si="0"/>
        <v>1709.1100799999999</v>
      </c>
      <c r="H213" s="3">
        <f t="shared" si="1"/>
        <v>0.31000000000040018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58.53</v>
      </c>
      <c r="D215" s="2">
        <f>'PR-RAS'!E219</f>
        <v>2.02</v>
      </c>
      <c r="E215" s="2">
        <v>0</v>
      </c>
      <c r="F215" s="2">
        <v>0</v>
      </c>
      <c r="G215" s="3">
        <f t="shared" si="0"/>
        <v>13.38998</v>
      </c>
      <c r="H215" s="3">
        <f t="shared" si="1"/>
        <v>0.48999999999999888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105861.74</v>
      </c>
      <c r="D216" s="2">
        <f>'PR-RAS'!E220</f>
        <v>0</v>
      </c>
      <c r="E216" s="2">
        <v>0</v>
      </c>
      <c r="F216" s="2">
        <v>0</v>
      </c>
      <c r="G216" s="3">
        <f t="shared" si="0"/>
        <v>22760.274100000002</v>
      </c>
      <c r="H216" s="3">
        <f t="shared" si="1"/>
        <v>0.25999999999476131</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1345.9</v>
      </c>
      <c r="D217" s="2">
        <f>'PR-RAS'!E221</f>
        <v>0</v>
      </c>
      <c r="E217" s="2">
        <v>0</v>
      </c>
      <c r="F217" s="2">
        <v>0</v>
      </c>
      <c r="G217" s="3">
        <f t="shared" si="0"/>
        <v>290.71440000000001</v>
      </c>
      <c r="H217" s="3">
        <f t="shared" si="1"/>
        <v>9.9999999999909051E-2</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1345.9</v>
      </c>
      <c r="D221" s="2">
        <f>'PR-RAS'!E225</f>
        <v>0</v>
      </c>
      <c r="E221" s="2">
        <v>0</v>
      </c>
      <c r="F221" s="2">
        <v>0</v>
      </c>
      <c r="G221" s="3">
        <f t="shared" si="0"/>
        <v>296.09800000000001</v>
      </c>
      <c r="H221" s="3">
        <f t="shared" si="1"/>
        <v>9.9999999999909051E-2</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1345.9</v>
      </c>
      <c r="D224" s="2">
        <f>'PR-RAS'!E228</f>
        <v>0</v>
      </c>
      <c r="E224" s="2">
        <v>0</v>
      </c>
      <c r="F224" s="2">
        <v>0</v>
      </c>
      <c r="G224" s="3">
        <f t="shared" si="0"/>
        <v>300.13570000000004</v>
      </c>
      <c r="H224" s="3">
        <f t="shared" si="1"/>
        <v>9.9999999999909051E-2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2150.7800000000002</v>
      </c>
      <c r="D226" s="2">
        <f>'PR-RAS'!E230</f>
        <v>11487</v>
      </c>
      <c r="E226" s="2">
        <v>0</v>
      </c>
      <c r="F226" s="2">
        <v>0</v>
      </c>
      <c r="G226" s="3">
        <f t="shared" si="0"/>
        <v>5653.0754999999999</v>
      </c>
      <c r="H226" s="3">
        <f t="shared" si="1"/>
        <v>0.21999999999979991</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2150.7800000000002</v>
      </c>
      <c r="D242" s="2">
        <f>'PR-RAS'!E246</f>
        <v>11487</v>
      </c>
      <c r="E242" s="2">
        <v>0</v>
      </c>
      <c r="F242" s="2">
        <v>0</v>
      </c>
      <c r="G242" s="3">
        <f t="shared" si="0"/>
        <v>6055.0719799999997</v>
      </c>
      <c r="H242" s="3">
        <f t="shared" si="1"/>
        <v>0.21999999999979991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2150.7800000000002</v>
      </c>
      <c r="D243" s="2">
        <f>'PR-RAS'!E247</f>
        <v>3297</v>
      </c>
      <c r="E243" s="2">
        <v>0</v>
      </c>
      <c r="F243" s="2">
        <v>0</v>
      </c>
      <c r="G243" s="3">
        <f t="shared" si="0"/>
        <v>2116.2367600000002</v>
      </c>
      <c r="H243" s="3">
        <f t="shared" si="1"/>
        <v>0.21999999999979991</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8190</v>
      </c>
      <c r="E244" s="2">
        <v>0</v>
      </c>
      <c r="F244" s="2">
        <v>0</v>
      </c>
      <c r="G244" s="3">
        <f t="shared" si="0"/>
        <v>3980.3399999999997</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25882.799999999999</v>
      </c>
      <c r="D258" s="2">
        <f>'PR-RAS'!E262</f>
        <v>30176.720000000001</v>
      </c>
      <c r="E258" s="2">
        <v>0</v>
      </c>
      <c r="F258" s="2">
        <v>0</v>
      </c>
      <c r="G258" s="3">
        <f t="shared" si="0"/>
        <v>22162.713680000001</v>
      </c>
      <c r="H258" s="3">
        <f t="shared" si="1"/>
        <v>0.47999999999956344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25882.799999999999</v>
      </c>
      <c r="D265" s="2">
        <f>'PR-RAS'!E269</f>
        <v>30176.720000000001</v>
      </c>
      <c r="E265" s="2">
        <v>0</v>
      </c>
      <c r="F265" s="2">
        <v>0</v>
      </c>
      <c r="G265" s="3">
        <f t="shared" si="0"/>
        <v>22766.367360000004</v>
      </c>
      <c r="H265" s="3">
        <f t="shared" si="1"/>
        <v>0.47999999999956344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25882.799999999999</v>
      </c>
      <c r="D266" s="2">
        <f>'PR-RAS'!E270</f>
        <v>29511.72</v>
      </c>
      <c r="E266" s="2">
        <v>0</v>
      </c>
      <c r="F266" s="2">
        <v>0</v>
      </c>
      <c r="G266" s="3">
        <f t="shared" si="0"/>
        <v>22500.153600000001</v>
      </c>
      <c r="H266" s="3">
        <f t="shared" si="1"/>
        <v>0.47999999999956344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665</v>
      </c>
      <c r="E267" s="2">
        <v>0</v>
      </c>
      <c r="F267" s="2">
        <v>0</v>
      </c>
      <c r="G267" s="3">
        <f t="shared" si="0"/>
        <v>353.78000000000003</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153952.41999999998</v>
      </c>
      <c r="D269" s="2">
        <f>'PR-RAS'!E273</f>
        <v>128376.72</v>
      </c>
      <c r="E269" s="2">
        <v>0</v>
      </c>
      <c r="F269" s="2">
        <v>0</v>
      </c>
      <c r="G269" s="3">
        <f t="shared" si="0"/>
        <v>110069.17048</v>
      </c>
      <c r="H269" s="3">
        <f t="shared" si="1"/>
        <v>0.6999999999825377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111952.42</v>
      </c>
      <c r="D270" s="2">
        <f>'PR-RAS'!E274</f>
        <v>128376.72</v>
      </c>
      <c r="E270" s="2">
        <v>0</v>
      </c>
      <c r="F270" s="2">
        <v>0</v>
      </c>
      <c r="G270" s="3">
        <f t="shared" si="0"/>
        <v>99181.876340000003</v>
      </c>
      <c r="H270" s="3">
        <f t="shared" si="1"/>
        <v>0.69999999999708962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111952.42</v>
      </c>
      <c r="D271" s="2">
        <f>'PR-RAS'!E275</f>
        <v>128376.72</v>
      </c>
      <c r="E271" s="2">
        <v>0</v>
      </c>
      <c r="F271" s="2">
        <v>0</v>
      </c>
      <c r="G271" s="3">
        <f t="shared" si="0"/>
        <v>99550.582200000004</v>
      </c>
      <c r="H271" s="3">
        <f t="shared" si="1"/>
        <v>0.69999999999708962</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42000</v>
      </c>
      <c r="D274" s="2">
        <f>'PR-RAS'!E278</f>
        <v>0</v>
      </c>
      <c r="E274" s="2">
        <v>0</v>
      </c>
      <c r="F274" s="2">
        <v>0</v>
      </c>
      <c r="G274" s="3">
        <f t="shared" si="0"/>
        <v>11466</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42000</v>
      </c>
      <c r="D275" s="2">
        <f>'PR-RAS'!E279</f>
        <v>0</v>
      </c>
      <c r="E275" s="2">
        <v>0</v>
      </c>
      <c r="F275" s="2">
        <v>0</v>
      </c>
      <c r="G275" s="3">
        <f t="shared" ref="G275:G528" si="12">(B275/1000)*(C275*1+D275*2)</f>
        <v>11508</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1261305.43</v>
      </c>
      <c r="D295" s="2">
        <f>'PR-RAS'!E299</f>
        <v>1246290.1299999999</v>
      </c>
      <c r="E295" s="2">
        <v>0</v>
      </c>
      <c r="F295" s="2">
        <v>0</v>
      </c>
      <c r="G295" s="3">
        <f t="shared" si="12"/>
        <v>1103642.3928599998</v>
      </c>
      <c r="H295" s="3">
        <f t="shared" si="13"/>
        <v>0.55999999982304871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47261.19000000041</v>
      </c>
      <c r="D296" s="2">
        <f>'PR-RAS'!E300</f>
        <v>1394459.0300000007</v>
      </c>
      <c r="E296" s="2">
        <v>0</v>
      </c>
      <c r="F296" s="2">
        <v>0</v>
      </c>
      <c r="G296" s="3">
        <f t="shared" si="12"/>
        <v>836672.8787500005</v>
      </c>
      <c r="H296" s="3">
        <f t="shared" si="13"/>
        <v>0.22000000113621354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1392521.29</v>
      </c>
      <c r="D298" s="2">
        <f>'PR-RAS'!E302</f>
        <v>0</v>
      </c>
      <c r="E298" s="2">
        <v>0</v>
      </c>
      <c r="F298" s="2">
        <v>0</v>
      </c>
      <c r="G298" s="3">
        <f t="shared" si="12"/>
        <v>413578.82312999998</v>
      </c>
      <c r="H298" s="3">
        <f t="shared" si="13"/>
        <v>0.2900000000372529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1688720.47</v>
      </c>
      <c r="E299" s="2">
        <v>0</v>
      </c>
      <c r="F299" s="2">
        <v>0</v>
      </c>
      <c r="G299" s="3">
        <f t="shared" si="12"/>
        <v>1006477.4001199999</v>
      </c>
      <c r="H299" s="3">
        <f t="shared" si="13"/>
        <v>0.46999999997206032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252079.12</v>
      </c>
      <c r="D300" s="2">
        <f>'PR-RAS'!E304</f>
        <v>376657.05</v>
      </c>
      <c r="E300" s="2">
        <v>0</v>
      </c>
      <c r="F300" s="2">
        <v>0</v>
      </c>
      <c r="G300" s="3">
        <f t="shared" si="12"/>
        <v>300612.57277999999</v>
      </c>
      <c r="H300" s="3">
        <f t="shared" si="13"/>
        <v>0.16999999998370185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6550.01</v>
      </c>
      <c r="E303" s="2">
        <v>0</v>
      </c>
      <c r="F303" s="2">
        <v>0</v>
      </c>
      <c r="G303" s="3">
        <f t="shared" si="12"/>
        <v>3956.20604</v>
      </c>
      <c r="H303" s="3">
        <f t="shared" si="13"/>
        <v>1.0000000000218279E-2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6550.01</v>
      </c>
      <c r="E316" s="2">
        <v>0</v>
      </c>
      <c r="F316" s="2">
        <v>0</v>
      </c>
      <c r="G316" s="3">
        <f t="shared" si="12"/>
        <v>4126.5063</v>
      </c>
      <c r="H316" s="3">
        <f t="shared" si="13"/>
        <v>1.0000000000218279E-2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6550.01</v>
      </c>
      <c r="E336" s="2">
        <v>0</v>
      </c>
      <c r="F336" s="2">
        <v>0</v>
      </c>
      <c r="G336" s="3">
        <f t="shared" si="12"/>
        <v>4388.5067000000008</v>
      </c>
      <c r="H336" s="3">
        <f t="shared" si="13"/>
        <v>1.0000000000218279E-2</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300.01</v>
      </c>
      <c r="E337" s="2">
        <v>0</v>
      </c>
      <c r="F337" s="2">
        <v>0</v>
      </c>
      <c r="G337" s="3">
        <f t="shared" si="12"/>
        <v>201.60672</v>
      </c>
      <c r="H337" s="3">
        <f t="shared" si="13"/>
        <v>9.9999999999909051E-3</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6250</v>
      </c>
      <c r="E338" s="2">
        <v>0</v>
      </c>
      <c r="F338" s="2">
        <v>0</v>
      </c>
      <c r="G338" s="3">
        <f t="shared" si="12"/>
        <v>4212.5</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465630.15</v>
      </c>
      <c r="D355" s="2">
        <f>'PR-RAS'!E360</f>
        <v>950629.62</v>
      </c>
      <c r="E355" s="2">
        <v>0</v>
      </c>
      <c r="F355" s="2">
        <v>0</v>
      </c>
      <c r="G355" s="3">
        <f t="shared" si="12"/>
        <v>837878.84406000003</v>
      </c>
      <c r="H355" s="3">
        <f t="shared" si="13"/>
        <v>0.53000000002793968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32404</v>
      </c>
      <c r="E356" s="2">
        <v>0</v>
      </c>
      <c r="F356" s="2">
        <v>0</v>
      </c>
      <c r="G356" s="3">
        <f t="shared" si="12"/>
        <v>23006.84</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32404</v>
      </c>
      <c r="E361" s="2">
        <v>0</v>
      </c>
      <c r="F361" s="2">
        <v>0</v>
      </c>
      <c r="G361" s="3">
        <f t="shared" si="12"/>
        <v>23330.879999999997</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32404</v>
      </c>
      <c r="E365" s="2">
        <v>0</v>
      </c>
      <c r="F365" s="2">
        <v>0</v>
      </c>
      <c r="G365" s="3">
        <f t="shared" si="12"/>
        <v>23590.112000000001</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395074.06</v>
      </c>
      <c r="D368" s="2">
        <f>'PR-RAS'!E373</f>
        <v>778807.36</v>
      </c>
      <c r="E368" s="2">
        <v>0</v>
      </c>
      <c r="F368" s="2">
        <v>0</v>
      </c>
      <c r="G368" s="3">
        <f t="shared" si="12"/>
        <v>716636.78226000001</v>
      </c>
      <c r="H368" s="3">
        <f t="shared" si="13"/>
        <v>0.41999999998370185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303077.92000000004</v>
      </c>
      <c r="D369" s="2">
        <f>'PR-RAS'!E374</f>
        <v>753459.84</v>
      </c>
      <c r="E369" s="2">
        <v>0</v>
      </c>
      <c r="F369" s="2">
        <v>0</v>
      </c>
      <c r="G369" s="3">
        <f t="shared" si="12"/>
        <v>666079.11680000008</v>
      </c>
      <c r="H369" s="3">
        <f t="shared" si="13"/>
        <v>0.23999999999068677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7500</v>
      </c>
      <c r="D371" s="2">
        <f>'PR-RAS'!E376</f>
        <v>571452.21</v>
      </c>
      <c r="E371" s="2">
        <v>0</v>
      </c>
      <c r="F371" s="2">
        <v>0</v>
      </c>
      <c r="G371" s="3">
        <f t="shared" si="12"/>
        <v>425649.63539999997</v>
      </c>
      <c r="H371" s="3">
        <f t="shared" si="13"/>
        <v>0.2099999999627471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10589.33</v>
      </c>
      <c r="D372" s="2">
        <f>'PR-RAS'!E377</f>
        <v>12872.5</v>
      </c>
      <c r="E372" s="2">
        <v>0</v>
      </c>
      <c r="F372" s="2">
        <v>0</v>
      </c>
      <c r="G372" s="3">
        <f t="shared" si="12"/>
        <v>13480.03643</v>
      </c>
      <c r="H372" s="3">
        <f t="shared" si="13"/>
        <v>0.82999999999992724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284988.59000000003</v>
      </c>
      <c r="D373" s="2">
        <f>'PR-RAS'!E378</f>
        <v>169135.13</v>
      </c>
      <c r="E373" s="2">
        <v>0</v>
      </c>
      <c r="F373" s="2">
        <v>0</v>
      </c>
      <c r="G373" s="3">
        <f t="shared" si="12"/>
        <v>231852.29220000003</v>
      </c>
      <c r="H373" s="3">
        <f t="shared" si="13"/>
        <v>0.53999999997904524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79274.73</v>
      </c>
      <c r="D374" s="2">
        <f>'PR-RAS'!E379</f>
        <v>12114.66</v>
      </c>
      <c r="E374" s="2">
        <v>0</v>
      </c>
      <c r="F374" s="2">
        <v>0</v>
      </c>
      <c r="G374" s="3">
        <f t="shared" si="12"/>
        <v>38607.010649999997</v>
      </c>
      <c r="H374" s="3">
        <f t="shared" si="13"/>
        <v>0.61000000000422006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3166.36</v>
      </c>
      <c r="D375" s="2">
        <f>'PR-RAS'!E380</f>
        <v>2523.48</v>
      </c>
      <c r="E375" s="2">
        <v>0</v>
      </c>
      <c r="F375" s="2">
        <v>0</v>
      </c>
      <c r="G375" s="3">
        <f t="shared" si="12"/>
        <v>3071.7816800000001</v>
      </c>
      <c r="H375" s="3">
        <f t="shared" si="13"/>
        <v>0.84000000000014552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v>
      </c>
      <c r="D376" s="2">
        <f>'PR-RAS'!E381</f>
        <v>0</v>
      </c>
      <c r="E376" s="2">
        <v>0</v>
      </c>
      <c r="F376" s="2">
        <v>0</v>
      </c>
      <c r="G376" s="3">
        <f t="shared" si="12"/>
        <v>3.75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76098.37</v>
      </c>
      <c r="D381" s="2">
        <f>'PR-RAS'!E386</f>
        <v>9591.18</v>
      </c>
      <c r="E381" s="2">
        <v>0</v>
      </c>
      <c r="F381" s="2">
        <v>0</v>
      </c>
      <c r="G381" s="3">
        <f t="shared" si="12"/>
        <v>36206.6774</v>
      </c>
      <c r="H381" s="3">
        <f t="shared" si="13"/>
        <v>0.54999999999563443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12721.41</v>
      </c>
      <c r="D388" s="2">
        <f>'PR-RAS'!E393</f>
        <v>13232.86</v>
      </c>
      <c r="E388" s="2">
        <v>0</v>
      </c>
      <c r="F388" s="2">
        <v>0</v>
      </c>
      <c r="G388" s="3">
        <f t="shared" si="12"/>
        <v>15165.419310000003</v>
      </c>
      <c r="H388" s="3">
        <f t="shared" si="13"/>
        <v>0.5499999999992724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12081.41</v>
      </c>
      <c r="D389" s="2">
        <f>'PR-RAS'!E394</f>
        <v>13232.86</v>
      </c>
      <c r="E389" s="2">
        <v>0</v>
      </c>
      <c r="F389" s="2">
        <v>0</v>
      </c>
      <c r="G389" s="3">
        <f t="shared" si="12"/>
        <v>14956.286440000002</v>
      </c>
      <c r="H389" s="3">
        <f t="shared" si="13"/>
        <v>0.5499999999992724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640</v>
      </c>
      <c r="D390" s="2">
        <f>'PR-RAS'!E395</f>
        <v>0</v>
      </c>
      <c r="E390" s="2">
        <v>0</v>
      </c>
      <c r="F390" s="2">
        <v>0</v>
      </c>
      <c r="G390" s="3">
        <f t="shared" si="12"/>
        <v>248.96</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70556.09</v>
      </c>
      <c r="D407" s="2">
        <f>'PR-RAS'!E412</f>
        <v>139418.26</v>
      </c>
      <c r="E407" s="2">
        <v>0</v>
      </c>
      <c r="F407" s="2">
        <v>0</v>
      </c>
      <c r="G407" s="3">
        <f t="shared" si="12"/>
        <v>141853.39966</v>
      </c>
      <c r="H407" s="3">
        <f t="shared" si="13"/>
        <v>0.35000000000582077</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70556.09</v>
      </c>
      <c r="D408" s="2">
        <f>'PR-RAS'!E413</f>
        <v>139418.26</v>
      </c>
      <c r="E408" s="2">
        <v>0</v>
      </c>
      <c r="F408" s="2">
        <v>0</v>
      </c>
      <c r="G408" s="3">
        <f t="shared" si="12"/>
        <v>142202.79226999998</v>
      </c>
      <c r="H408" s="3">
        <f t="shared" si="13"/>
        <v>0.35000000000582077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465630.15</v>
      </c>
      <c r="D413" s="2">
        <f>'PR-RAS'!E418</f>
        <v>944079.61</v>
      </c>
      <c r="E413" s="2">
        <v>0</v>
      </c>
      <c r="F413" s="2">
        <v>0</v>
      </c>
      <c r="G413" s="3">
        <f t="shared" si="12"/>
        <v>969761.22043999995</v>
      </c>
      <c r="H413" s="3">
        <f t="shared" si="13"/>
        <v>0.5400000000372529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854608.8</v>
      </c>
      <c r="D415" s="2">
        <f>'PR-RAS'!E420</f>
        <v>1139517.25</v>
      </c>
      <c r="E415" s="2">
        <v>0</v>
      </c>
      <c r="F415" s="2">
        <v>0</v>
      </c>
      <c r="G415" s="3">
        <f t="shared" si="12"/>
        <v>1297328.3261999998</v>
      </c>
      <c r="H415" s="3">
        <f t="shared" si="13"/>
        <v>0.44999999995343387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1308566.6200000003</v>
      </c>
      <c r="D417" s="2">
        <f>'PR-RAS'!E422</f>
        <v>2647299.1700000004</v>
      </c>
      <c r="E417" s="2">
        <v>0</v>
      </c>
      <c r="F417" s="2">
        <v>0</v>
      </c>
      <c r="G417" s="3">
        <f t="shared" si="12"/>
        <v>2746916.6233600001</v>
      </c>
      <c r="H417" s="3">
        <f t="shared" si="13"/>
        <v>0.55000000004656613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1726935.58</v>
      </c>
      <c r="D418" s="2">
        <f>'PR-RAS'!E423</f>
        <v>2196919.75</v>
      </c>
      <c r="E418" s="2">
        <v>0</v>
      </c>
      <c r="F418" s="2">
        <v>0</v>
      </c>
      <c r="G418" s="3">
        <f t="shared" si="12"/>
        <v>2552363.20836</v>
      </c>
      <c r="H418" s="3">
        <f t="shared" si="13"/>
        <v>0.66999999992549419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450379.42000000039</v>
      </c>
      <c r="E419" s="2">
        <v>0</v>
      </c>
      <c r="F419" s="2">
        <v>0</v>
      </c>
      <c r="G419" s="3">
        <f t="shared" si="12"/>
        <v>376517.19512000034</v>
      </c>
      <c r="H419" s="3">
        <f t="shared" si="13"/>
        <v>0.42000000039115548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418368.95999999973</v>
      </c>
      <c r="D420" s="2">
        <f>'PR-RAS'!E425</f>
        <v>0</v>
      </c>
      <c r="E420" s="2">
        <v>0</v>
      </c>
      <c r="F420" s="2">
        <v>0</v>
      </c>
      <c r="G420" s="3">
        <f t="shared" si="12"/>
        <v>175296.59423999989</v>
      </c>
      <c r="H420" s="3">
        <f t="shared" si="13"/>
        <v>4.0000000270083547E-2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537912.49</v>
      </c>
      <c r="D421" s="2">
        <f>'PR-RAS'!E426</f>
        <v>0</v>
      </c>
      <c r="E421" s="2">
        <v>0</v>
      </c>
      <c r="F421" s="2">
        <v>0</v>
      </c>
      <c r="G421" s="3">
        <f t="shared" si="12"/>
        <v>225923.24579999998</v>
      </c>
      <c r="H421" s="3">
        <f t="shared" si="13"/>
        <v>0.48999999999068677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2828237.7199999997</v>
      </c>
      <c r="E422" s="2">
        <v>0</v>
      </c>
      <c r="F422" s="2">
        <v>0</v>
      </c>
      <c r="G422" s="3">
        <f t="shared" si="12"/>
        <v>2381376.1602399996</v>
      </c>
      <c r="H422" s="3">
        <f t="shared" si="13"/>
        <v>0.28000000026077032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252079.12</v>
      </c>
      <c r="D423" s="2">
        <f>'PR-RAS'!E428</f>
        <v>376657.05</v>
      </c>
      <c r="E423" s="2">
        <v>0</v>
      </c>
      <c r="F423" s="2">
        <v>0</v>
      </c>
      <c r="G423" s="3">
        <f t="shared" si="12"/>
        <v>424275.93883999996</v>
      </c>
      <c r="H423" s="3">
        <f t="shared" si="13"/>
        <v>0.16999999998370185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100375.5</v>
      </c>
      <c r="E529" s="2">
        <v>0</v>
      </c>
      <c r="F529" s="2">
        <v>0</v>
      </c>
      <c r="G529" s="3">
        <f t="shared" ref="G529:G836" si="14">(B529/1000)*(C529*1+D529*2)</f>
        <v>105996.52800000001</v>
      </c>
      <c r="H529" s="3">
        <f t="shared" ref="H529:H836" si="15">ABS(C529-ROUND(C529,0))+ABS(D529-ROUND(D529,0))</f>
        <v>0.5</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100375.5</v>
      </c>
      <c r="E591" s="2">
        <v>0</v>
      </c>
      <c r="F591" s="2">
        <v>0</v>
      </c>
      <c r="G591" s="3">
        <f t="shared" si="14"/>
        <v>118443.09</v>
      </c>
      <c r="H591" s="3">
        <f t="shared" si="15"/>
        <v>0.5</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100375.5</v>
      </c>
      <c r="E615" s="2">
        <v>0</v>
      </c>
      <c r="F615" s="2">
        <v>0</v>
      </c>
      <c r="G615" s="3">
        <f t="shared" si="14"/>
        <v>123261.114</v>
      </c>
      <c r="H615" s="3">
        <f t="shared" si="15"/>
        <v>0.5</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100375.5</v>
      </c>
      <c r="E616" s="2">
        <v>0</v>
      </c>
      <c r="F616" s="2">
        <v>0</v>
      </c>
      <c r="G616" s="3">
        <f t="shared" si="14"/>
        <v>123461.86500000001</v>
      </c>
      <c r="H616" s="3">
        <f t="shared" si="15"/>
        <v>0.5</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100375.5</v>
      </c>
      <c r="E634" s="2">
        <v>0</v>
      </c>
      <c r="F634" s="2">
        <v>0</v>
      </c>
      <c r="G634" s="3">
        <f t="shared" si="14"/>
        <v>127075.383</v>
      </c>
      <c r="H634" s="3">
        <f t="shared" si="15"/>
        <v>0.5</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199084.21</v>
      </c>
      <c r="D635" s="2">
        <f>'PR-RAS'!E641</f>
        <v>3547018.02</v>
      </c>
      <c r="E635" s="2">
        <v>0</v>
      </c>
      <c r="F635" s="2">
        <v>0</v>
      </c>
      <c r="G635" s="3">
        <f t="shared" si="14"/>
        <v>4623838.2385</v>
      </c>
      <c r="H635" s="3">
        <f t="shared" si="15"/>
        <v>0.23000000001047738</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1308566.6200000003</v>
      </c>
      <c r="D637" s="2">
        <f>'PR-RAS'!E643</f>
        <v>2647299.1700000004</v>
      </c>
      <c r="E637" s="2">
        <v>0</v>
      </c>
      <c r="F637" s="2">
        <v>0</v>
      </c>
      <c r="G637" s="3">
        <f t="shared" si="14"/>
        <v>4199612.9145600004</v>
      </c>
      <c r="H637" s="3">
        <f t="shared" si="15"/>
        <v>0.55000000004656613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1726935.58</v>
      </c>
      <c r="D638" s="2">
        <f>'PR-RAS'!E644</f>
        <v>2297295.25</v>
      </c>
      <c r="E638" s="2">
        <v>0</v>
      </c>
      <c r="F638" s="2">
        <v>0</v>
      </c>
      <c r="G638" s="3">
        <f t="shared" si="14"/>
        <v>4026812.1129600001</v>
      </c>
      <c r="H638" s="3">
        <f t="shared" si="15"/>
        <v>0.66999999992549419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350003.92000000039</v>
      </c>
      <c r="E639" s="2">
        <v>0</v>
      </c>
      <c r="F639" s="2">
        <v>0</v>
      </c>
      <c r="G639" s="3">
        <f t="shared" si="14"/>
        <v>446605.00192000053</v>
      </c>
      <c r="H639" s="3">
        <f t="shared" si="15"/>
        <v>7.9999999608844519E-2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418368.95999999973</v>
      </c>
      <c r="D640" s="2">
        <f>'PR-RAS'!E646</f>
        <v>0</v>
      </c>
      <c r="E640" s="2">
        <v>0</v>
      </c>
      <c r="F640" s="2">
        <v>0</v>
      </c>
      <c r="G640" s="3">
        <f t="shared" si="14"/>
        <v>267337.76543999981</v>
      </c>
      <c r="H640" s="3">
        <f t="shared" si="15"/>
        <v>4.0000000270083547E-2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736996.7</v>
      </c>
      <c r="D641" s="2">
        <f>'PR-RAS'!E647</f>
        <v>718780.30000000028</v>
      </c>
      <c r="E641" s="2">
        <v>0</v>
      </c>
      <c r="F641" s="2">
        <v>0</v>
      </c>
      <c r="G641" s="3">
        <f t="shared" si="14"/>
        <v>1391716.6720000005</v>
      </c>
      <c r="H641" s="3">
        <f t="shared" si="15"/>
        <v>0.6000000003259629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318627.74000000022</v>
      </c>
      <c r="D643" s="2">
        <f>'PR-RAS'!E649</f>
        <v>1068784.2200000007</v>
      </c>
      <c r="E643" s="2">
        <v>0</v>
      </c>
      <c r="F643" s="2">
        <v>0</v>
      </c>
      <c r="G643" s="3">
        <f t="shared" si="14"/>
        <v>1576877.9475600009</v>
      </c>
      <c r="H643" s="3">
        <f t="shared" si="15"/>
        <v>0.48000000044703484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847071.68</v>
      </c>
      <c r="D646" s="2">
        <f>'PR-RAS'!E653</f>
        <v>1797895.68</v>
      </c>
      <c r="E646" s="2">
        <v>0</v>
      </c>
      <c r="F646" s="2">
        <v>0</v>
      </c>
      <c r="G646" s="3">
        <f t="shared" si="14"/>
        <v>2865646.6608000002</v>
      </c>
      <c r="H646" s="3">
        <f t="shared" si="15"/>
        <v>0.64000000001396984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1749638.93</v>
      </c>
      <c r="D647" s="2">
        <f>'PR-RAS'!E654</f>
        <v>3167438.92</v>
      </c>
      <c r="E647" s="2">
        <v>0</v>
      </c>
      <c r="F647" s="2">
        <v>0</v>
      </c>
      <c r="G647" s="3">
        <f t="shared" si="14"/>
        <v>5222597.83342</v>
      </c>
      <c r="H647" s="3">
        <f t="shared" si="15"/>
        <v>0.15000000013969839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2133648.33</v>
      </c>
      <c r="D648" s="2">
        <f>'PR-RAS'!E655</f>
        <v>3630808.37</v>
      </c>
      <c r="E648" s="2">
        <v>0</v>
      </c>
      <c r="F648" s="2">
        <v>0</v>
      </c>
      <c r="G648" s="3">
        <f t="shared" si="14"/>
        <v>6078736.5002900008</v>
      </c>
      <c r="H648" s="3">
        <f t="shared" si="15"/>
        <v>0.70000000018626451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463062.2799999998</v>
      </c>
      <c r="D649" s="2">
        <f>'PR-RAS'!E656</f>
        <v>1334526.2299999995</v>
      </c>
      <c r="E649" s="2">
        <v>0</v>
      </c>
      <c r="F649" s="2">
        <v>0</v>
      </c>
      <c r="G649" s="3">
        <f t="shared" si="14"/>
        <v>2029610.3515199993</v>
      </c>
      <c r="H649" s="3">
        <f t="shared" si="15"/>
        <v>0.50999999931082129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12</v>
      </c>
      <c r="D650" s="2">
        <f>'PR-RAS'!E657</f>
        <v>15</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28</v>
      </c>
      <c r="D651" s="2">
        <f>'PR-RAS'!E658</f>
        <v>29</v>
      </c>
      <c r="E651" s="2">
        <v>0</v>
      </c>
      <c r="F651" s="2">
        <v>0</v>
      </c>
      <c r="G651" s="3">
        <f t="shared" si="14"/>
        <v>55.9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v>
      </c>
      <c r="D652" s="2">
        <f>'PR-RAS'!E659</f>
        <v>12</v>
      </c>
      <c r="E652" s="2">
        <v>0</v>
      </c>
      <c r="F652" s="2">
        <v>0</v>
      </c>
      <c r="G652" s="3">
        <f t="shared" si="14"/>
        <v>21.483000000000001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26</v>
      </c>
      <c r="E653" s="2">
        <v>0</v>
      </c>
      <c r="F653" s="2">
        <v>0</v>
      </c>
      <c r="G653" s="3">
        <f t="shared" si="14"/>
        <v>50.204000000000001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42974.6</v>
      </c>
      <c r="E656" s="2">
        <v>0</v>
      </c>
      <c r="F656" s="2">
        <v>0</v>
      </c>
      <c r="G656" s="3">
        <f t="shared" ref="G656:G657" si="16">(B656/1000)*(C656*1+D656*2)</f>
        <v>56296.726000000002</v>
      </c>
      <c r="H656" s="3">
        <f t="shared" ref="H656:H657" si="17">ABS(C656-ROUND(C656,0))+ABS(D656-ROUND(D656,0))</f>
        <v>0.40000000000145519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158462.46</v>
      </c>
      <c r="E657" s="2">
        <v>0</v>
      </c>
      <c r="F657" s="2">
        <v>0</v>
      </c>
      <c r="G657" s="3">
        <f t="shared" si="16"/>
        <v>207902.74752</v>
      </c>
      <c r="H657" s="3">
        <f t="shared" si="17"/>
        <v>0.45999999999185093</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429.01</v>
      </c>
      <c r="E660" s="2">
        <v>0</v>
      </c>
      <c r="F660" s="2">
        <v>0</v>
      </c>
      <c r="G660" s="3">
        <f t="shared" si="14"/>
        <v>565.43518000000006</v>
      </c>
      <c r="H660" s="3">
        <f t="shared" si="15"/>
        <v>9.9999999999909051E-3</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35126</v>
      </c>
      <c r="D662" s="2">
        <f>'PR-RAS'!E669</f>
        <v>36834.78</v>
      </c>
      <c r="E662" s="2">
        <v>0</v>
      </c>
      <c r="F662" s="2">
        <v>0</v>
      </c>
      <c r="G662" s="3">
        <f t="shared" si="14"/>
        <v>71913.865160000001</v>
      </c>
      <c r="H662" s="3">
        <f t="shared" si="15"/>
        <v>0.22000000000116415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19972.95</v>
      </c>
      <c r="D663" s="2">
        <f>'PR-RAS'!E670</f>
        <v>5600</v>
      </c>
      <c r="E663" s="2">
        <v>0</v>
      </c>
      <c r="F663" s="2">
        <v>0</v>
      </c>
      <c r="G663" s="3">
        <f t="shared" si="14"/>
        <v>20636.492900000001</v>
      </c>
      <c r="H663" s="3">
        <f t="shared" si="15"/>
        <v>4.9999999999272404E-2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20000</v>
      </c>
      <c r="D666" s="2">
        <f>'PR-RAS'!E673</f>
        <v>195976.19</v>
      </c>
      <c r="E666" s="2">
        <v>0</v>
      </c>
      <c r="F666" s="2">
        <v>0</v>
      </c>
      <c r="G666" s="3">
        <f t="shared" si="14"/>
        <v>273948.33270000003</v>
      </c>
      <c r="H666" s="3">
        <f t="shared" si="15"/>
        <v>0.19000000000232831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75000</v>
      </c>
      <c r="D667" s="2">
        <f>'PR-RAS'!E674</f>
        <v>13000</v>
      </c>
      <c r="E667" s="2">
        <v>0</v>
      </c>
      <c r="F667" s="2">
        <v>0</v>
      </c>
      <c r="G667" s="3">
        <f t="shared" si="14"/>
        <v>67266</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2500</v>
      </c>
      <c r="D672" s="2">
        <f>'PR-RAS'!E679</f>
        <v>0</v>
      </c>
      <c r="E672" s="2">
        <v>0</v>
      </c>
      <c r="F672" s="2">
        <v>0</v>
      </c>
      <c r="G672" s="3">
        <f t="shared" si="14"/>
        <v>1677.5</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33920</v>
      </c>
      <c r="D676" s="2">
        <f>'PR-RAS'!E683</f>
        <v>52700</v>
      </c>
      <c r="E676" s="2">
        <v>0</v>
      </c>
      <c r="F676" s="2">
        <v>0</v>
      </c>
      <c r="G676" s="3">
        <f t="shared" si="14"/>
        <v>94041</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6285</v>
      </c>
      <c r="D678" s="2">
        <f>'PR-RAS'!E685</f>
        <v>6730</v>
      </c>
      <c r="E678" s="2">
        <v>0</v>
      </c>
      <c r="F678" s="2">
        <v>0</v>
      </c>
      <c r="G678" s="3">
        <f t="shared" si="14"/>
        <v>13367.365000000002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783046.21</v>
      </c>
      <c r="E699" s="2">
        <v>0</v>
      </c>
      <c r="F699" s="2">
        <v>0</v>
      </c>
      <c r="G699" s="3">
        <f t="shared" si="14"/>
        <v>1093132.5091599999</v>
      </c>
      <c r="H699" s="3">
        <f t="shared" si="15"/>
        <v>0.2099999999627471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11803.53</v>
      </c>
      <c r="E705" s="2">
        <v>0</v>
      </c>
      <c r="F705" s="2">
        <v>0</v>
      </c>
      <c r="G705" s="3">
        <f t="shared" si="20"/>
        <v>16619.37024</v>
      </c>
      <c r="H705" s="3">
        <f t="shared" si="21"/>
        <v>0.46999999999934516</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14225.3</v>
      </c>
      <c r="E715" s="2">
        <v>0</v>
      </c>
      <c r="F715" s="2">
        <v>0</v>
      </c>
      <c r="G715" s="3">
        <f t="shared" ref="G715:G716" si="22">(B715/1000)*(C715*1+D715*2)</f>
        <v>20313.728399999996</v>
      </c>
      <c r="H715" s="3">
        <f t="shared" ref="H715:H716" si="23">ABS(C715-ROUND(C715,0))+ABS(D715-ROUND(D715,0))</f>
        <v>0.2999999999992724</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34564.839999999997</v>
      </c>
      <c r="D717" s="2">
        <f>'PR-RAS'!E724</f>
        <v>41587.82</v>
      </c>
      <c r="E717" s="2">
        <v>0</v>
      </c>
      <c r="F717" s="2">
        <v>0</v>
      </c>
      <c r="G717" s="3">
        <f t="shared" si="14"/>
        <v>84302.183679999987</v>
      </c>
      <c r="H717" s="3">
        <f t="shared" si="15"/>
        <v>0.3400000000037835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8574</v>
      </c>
      <c r="D727" s="2">
        <f>'PR-RAS'!E734</f>
        <v>7522</v>
      </c>
      <c r="E727" s="2">
        <v>0</v>
      </c>
      <c r="F727" s="2">
        <v>0</v>
      </c>
      <c r="G727" s="3">
        <f t="shared" si="14"/>
        <v>17146.667999999998</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15329.88</v>
      </c>
      <c r="D730" s="2">
        <f>'PR-RAS'!E737</f>
        <v>15503.83</v>
      </c>
      <c r="E730" s="2">
        <v>0</v>
      </c>
      <c r="F730" s="2">
        <v>0</v>
      </c>
      <c r="G730" s="3">
        <f t="shared" si="14"/>
        <v>33780.066659999997</v>
      </c>
      <c r="H730" s="3">
        <f t="shared" si="15"/>
        <v>0.29000000000087311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2248.7199999999998</v>
      </c>
      <c r="D731" s="2">
        <f>'PR-RAS'!E738</f>
        <v>1345.61</v>
      </c>
      <c r="E731" s="2">
        <v>0</v>
      </c>
      <c r="F731" s="2">
        <v>0</v>
      </c>
      <c r="G731" s="3">
        <f t="shared" si="14"/>
        <v>3606.1561999999994</v>
      </c>
      <c r="H731" s="3">
        <f t="shared" si="15"/>
        <v>0.67000000000030013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2302.17</v>
      </c>
      <c r="D734" s="2">
        <f>'PR-RAS'!E741</f>
        <v>891.72</v>
      </c>
      <c r="E734" s="2">
        <v>0</v>
      </c>
      <c r="F734" s="2">
        <v>0</v>
      </c>
      <c r="G734" s="3">
        <f t="shared" si="14"/>
        <v>2994.7521299999999</v>
      </c>
      <c r="H734" s="3">
        <f t="shared" si="15"/>
        <v>0.45000000000004547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120</v>
      </c>
      <c r="E735" s="2">
        <v>0</v>
      </c>
      <c r="F735" s="2">
        <v>0</v>
      </c>
      <c r="G735" s="3">
        <f t="shared" si="14"/>
        <v>176.16</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1345.9</v>
      </c>
      <c r="D770" s="2">
        <f>'PR-RAS'!E777</f>
        <v>0</v>
      </c>
      <c r="E770" s="2">
        <v>0</v>
      </c>
      <c r="F770" s="2">
        <v>0</v>
      </c>
      <c r="G770" s="3">
        <f t="shared" si="14"/>
        <v>1034.9971</v>
      </c>
      <c r="H770" s="3">
        <f t="shared" si="15"/>
        <v>9.9999999999909051E-2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300</v>
      </c>
      <c r="D836" s="2">
        <f>'PR-RAS'!E843</f>
        <v>2109</v>
      </c>
      <c r="E836" s="2">
        <v>0</v>
      </c>
      <c r="F836" s="2">
        <v>0</v>
      </c>
      <c r="G836" s="3">
        <f t="shared" si="14"/>
        <v>3772.5299999999997</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12623.88</v>
      </c>
      <c r="D839" s="2">
        <f>'PR-RAS'!E846</f>
        <v>11453.8</v>
      </c>
      <c r="E839" s="2">
        <v>0</v>
      </c>
      <c r="F839" s="2">
        <v>0</v>
      </c>
      <c r="G839" s="3">
        <f t="shared" si="34"/>
        <v>29775.380239999995</v>
      </c>
      <c r="H839" s="3">
        <f t="shared" si="35"/>
        <v>0.32000000000152795</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11958.92</v>
      </c>
      <c r="D841" s="2">
        <f>'PR-RAS'!E848</f>
        <v>15948.92</v>
      </c>
      <c r="E841" s="2">
        <v>0</v>
      </c>
      <c r="F841" s="2">
        <v>0</v>
      </c>
      <c r="G841" s="3">
        <f t="shared" si="34"/>
        <v>36839.678399999997</v>
      </c>
      <c r="H841" s="3">
        <f t="shared" si="35"/>
        <v>0.15999999999985448</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1000</v>
      </c>
      <c r="D843" s="2">
        <f>'PR-RAS'!E850</f>
        <v>0</v>
      </c>
      <c r="E843" s="2">
        <v>0</v>
      </c>
      <c r="F843" s="2">
        <v>0</v>
      </c>
      <c r="G843" s="3">
        <f t="shared" si="34"/>
        <v>842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665</v>
      </c>
      <c r="E846" s="2">
        <v>0</v>
      </c>
      <c r="F846" s="2">
        <v>0</v>
      </c>
      <c r="G846" s="3">
        <f t="shared" si="34"/>
        <v>1123.8499999999999</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100375.5</v>
      </c>
      <c r="E989" s="2">
        <v>0</v>
      </c>
      <c r="F989" s="2">
        <v>0</v>
      </c>
      <c r="G989" s="3">
        <f t="shared" si="34"/>
        <v>198341.98800000001</v>
      </c>
      <c r="H989" s="3">
        <f t="shared" si="35"/>
        <v>0.5</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4888448.8099999996</v>
      </c>
      <c r="D1581" s="7"/>
      <c r="E1581" s="7">
        <v>0</v>
      </c>
      <c r="F1581" s="7">
        <v>0</v>
      </c>
      <c r="G1581" s="8">
        <f t="shared" ref="G1581:G1685" si="70">B1581/1000*C1581</f>
        <v>4888.4488099999999</v>
      </c>
      <c r="H1581" s="8">
        <f t="shared" ref="H1581:H1685" si="71">ABS(C1581-ROUND(C1581,0))</f>
        <v>0.19000000040978193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2132672.5900000003</v>
      </c>
      <c r="D1582" s="2">
        <v>0</v>
      </c>
      <c r="E1582" s="2">
        <v>0</v>
      </c>
      <c r="F1582" s="2">
        <v>0</v>
      </c>
      <c r="G1582" s="3">
        <f t="shared" si="70"/>
        <v>4265.3451800000012</v>
      </c>
      <c r="H1582" s="3">
        <f t="shared" si="71"/>
        <v>0.40999999968335032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1163050.4200000002</v>
      </c>
      <c r="D1584" s="2">
        <v>0</v>
      </c>
      <c r="E1584" s="2">
        <v>0</v>
      </c>
      <c r="F1584" s="2">
        <v>0</v>
      </c>
      <c r="G1584" s="3">
        <f t="shared" si="70"/>
        <v>4652.201680000001</v>
      </c>
      <c r="H1584" s="3">
        <f t="shared" si="71"/>
        <v>0.42000000015832484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432692.95</v>
      </c>
      <c r="D1585" s="2">
        <v>0</v>
      </c>
      <c r="E1585" s="2">
        <v>0</v>
      </c>
      <c r="F1585" s="2">
        <v>0</v>
      </c>
      <c r="G1585" s="3">
        <f t="shared" si="70"/>
        <v>2163.4647500000001</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557628.92000000004</v>
      </c>
      <c r="D1586" s="2">
        <v>0</v>
      </c>
      <c r="E1586" s="2">
        <v>0</v>
      </c>
      <c r="F1586" s="2">
        <v>0</v>
      </c>
      <c r="G1586" s="3">
        <f t="shared" si="70"/>
        <v>3345.7735200000002</v>
      </c>
      <c r="H1586" s="3">
        <f t="shared" si="71"/>
        <v>7.9999999958090484E-2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2688.11</v>
      </c>
      <c r="D1587" s="2">
        <v>0</v>
      </c>
      <c r="E1587" s="2">
        <v>0</v>
      </c>
      <c r="F1587" s="2">
        <v>0</v>
      </c>
      <c r="G1587" s="3">
        <f t="shared" si="70"/>
        <v>18.816770000000002</v>
      </c>
      <c r="H1587" s="3">
        <f t="shared" si="71"/>
        <v>0.11000000000012733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11487</v>
      </c>
      <c r="D1589" s="2">
        <v>0</v>
      </c>
      <c r="E1589" s="2">
        <v>0</v>
      </c>
      <c r="F1589" s="2">
        <v>0</v>
      </c>
      <c r="G1589" s="3">
        <f>B1589/1000*C1589</f>
        <v>103.383</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30176.720000000001</v>
      </c>
      <c r="D1590" s="2">
        <v>0</v>
      </c>
      <c r="E1590" s="2">
        <v>0</v>
      </c>
      <c r="F1590" s="2">
        <v>0</v>
      </c>
      <c r="G1590" s="3">
        <f t="shared" si="70"/>
        <v>301.7672</v>
      </c>
      <c r="H1590" s="3">
        <f t="shared" si="71"/>
        <v>0.27999999999883585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128376.72</v>
      </c>
      <c r="D1591" s="2">
        <v>0</v>
      </c>
      <c r="E1591" s="2">
        <v>0</v>
      </c>
      <c r="F1591" s="2">
        <v>0</v>
      </c>
      <c r="G1591" s="3">
        <f t="shared" si="70"/>
        <v>1412.14392</v>
      </c>
      <c r="H1591" s="3">
        <f t="shared" si="71"/>
        <v>0.27999999999883585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957642.47</v>
      </c>
      <c r="D1593" s="2">
        <v>0</v>
      </c>
      <c r="E1593" s="2">
        <v>0</v>
      </c>
      <c r="F1593" s="2">
        <v>0</v>
      </c>
      <c r="G1593" s="3">
        <f t="shared" si="70"/>
        <v>12449.35211</v>
      </c>
      <c r="H1593" s="3">
        <f t="shared" si="71"/>
        <v>0.46999999997206032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11979.7</v>
      </c>
      <c r="D1600" s="2">
        <v>0</v>
      </c>
      <c r="E1600" s="2">
        <v>0</v>
      </c>
      <c r="F1600" s="2">
        <v>0</v>
      </c>
      <c r="G1600" s="3">
        <f>B1600/1000*C1600</f>
        <v>239.59400000000002</v>
      </c>
      <c r="H1600" s="3">
        <f>ABS(C1600-ROUND(C1600,0))</f>
        <v>0.2999999999992724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3020548.33</v>
      </c>
      <c r="D1601" s="2">
        <v>0</v>
      </c>
      <c r="E1601" s="2">
        <v>0</v>
      </c>
      <c r="F1601" s="2">
        <v>0</v>
      </c>
      <c r="G1601" s="3">
        <f t="shared" si="70"/>
        <v>63431.514930000005</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1164154.1000000001</v>
      </c>
      <c r="D1603" s="2">
        <v>0</v>
      </c>
      <c r="E1603" s="2">
        <v>0</v>
      </c>
      <c r="F1603" s="2">
        <v>0</v>
      </c>
      <c r="G1603" s="3">
        <f t="shared" si="70"/>
        <v>26775.544300000001</v>
      </c>
      <c r="H1603" s="3">
        <f t="shared" si="71"/>
        <v>0.10000000009313226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422514.36</v>
      </c>
      <c r="D1604" s="2">
        <v>0</v>
      </c>
      <c r="E1604" s="2">
        <v>0</v>
      </c>
      <c r="F1604" s="2">
        <v>0</v>
      </c>
      <c r="G1604" s="3">
        <f t="shared" si="70"/>
        <v>10140.344639999999</v>
      </c>
      <c r="H1604" s="3">
        <f t="shared" si="71"/>
        <v>0.35999999998603016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563367.54</v>
      </c>
      <c r="D1605" s="2">
        <v>0</v>
      </c>
      <c r="E1605" s="2">
        <v>0</v>
      </c>
      <c r="F1605" s="2">
        <v>0</v>
      </c>
      <c r="G1605" s="3">
        <f t="shared" si="70"/>
        <v>14084.188500000002</v>
      </c>
      <c r="H1605" s="3">
        <f t="shared" si="71"/>
        <v>0.4599999999627471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2866.76</v>
      </c>
      <c r="D1606" s="2">
        <v>0</v>
      </c>
      <c r="E1606" s="2">
        <v>0</v>
      </c>
      <c r="F1606" s="2">
        <v>0</v>
      </c>
      <c r="G1606" s="3">
        <f t="shared" si="70"/>
        <v>74.535759999999996</v>
      </c>
      <c r="H1606" s="3">
        <f t="shared" si="71"/>
        <v>0.23999999999978172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11487</v>
      </c>
      <c r="D1608" s="2">
        <v>0</v>
      </c>
      <c r="E1608" s="2">
        <v>0</v>
      </c>
      <c r="F1608" s="2">
        <v>0</v>
      </c>
      <c r="G1608" s="3">
        <f>B1608/1000*C1608</f>
        <v>321.63600000000002</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30841.72</v>
      </c>
      <c r="D1609" s="2">
        <v>0</v>
      </c>
      <c r="E1609" s="2">
        <v>0</v>
      </c>
      <c r="F1609" s="2">
        <v>0</v>
      </c>
      <c r="G1609" s="3">
        <f t="shared" si="70"/>
        <v>894.40988000000004</v>
      </c>
      <c r="H1609" s="3">
        <f t="shared" si="71"/>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133076.72</v>
      </c>
      <c r="D1610" s="2">
        <v>0</v>
      </c>
      <c r="E1610" s="2">
        <v>0</v>
      </c>
      <c r="F1610" s="2">
        <v>0</v>
      </c>
      <c r="G1610" s="3">
        <f t="shared" si="70"/>
        <v>3992.3015999999998</v>
      </c>
      <c r="H1610" s="3">
        <f t="shared" si="71"/>
        <v>0.27999999999883585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1031595.78</v>
      </c>
      <c r="D1612" s="2">
        <v>0</v>
      </c>
      <c r="E1612" s="2">
        <v>0</v>
      </c>
      <c r="F1612" s="2">
        <v>0</v>
      </c>
      <c r="G1612" s="3">
        <f t="shared" si="70"/>
        <v>33011.064960000003</v>
      </c>
      <c r="H1612" s="3">
        <f t="shared" si="71"/>
        <v>0.21999999997206032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100375.5</v>
      </c>
      <c r="D1613" s="2">
        <v>0</v>
      </c>
      <c r="E1613" s="2">
        <v>0</v>
      </c>
      <c r="F1613" s="2">
        <v>0</v>
      </c>
      <c r="G1613" s="3">
        <f t="shared" si="70"/>
        <v>3312.3915000000002</v>
      </c>
      <c r="H1613" s="3">
        <f t="shared" si="71"/>
        <v>0.5</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100375.5</v>
      </c>
      <c r="D1617" s="2">
        <v>0</v>
      </c>
      <c r="E1617" s="2">
        <v>0</v>
      </c>
      <c r="F1617" s="2">
        <v>0</v>
      </c>
      <c r="G1617" s="3">
        <f t="shared" si="70"/>
        <v>3713.8934999999997</v>
      </c>
      <c r="H1617" s="3">
        <f t="shared" si="71"/>
        <v>0.5</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724422.95</v>
      </c>
      <c r="D1619" s="2">
        <v>0</v>
      </c>
      <c r="E1619" s="2">
        <v>0</v>
      </c>
      <c r="F1619" s="2">
        <v>0</v>
      </c>
      <c r="G1619" s="3">
        <f>B1619/1000*C1619</f>
        <v>28252.495049999998</v>
      </c>
      <c r="H1619" s="3">
        <f>ABS(C1619-ROUND(C1619,0))</f>
        <v>5.0000000046566129E-2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4000573.0700000003</v>
      </c>
      <c r="D1620" s="2">
        <v>0</v>
      </c>
      <c r="E1620" s="2">
        <v>0</v>
      </c>
      <c r="F1620" s="2">
        <v>0</v>
      </c>
      <c r="G1620" s="3">
        <f t="shared" si="70"/>
        <v>160022.92280000003</v>
      </c>
      <c r="H1620" s="3">
        <f t="shared" si="71"/>
        <v>7.0000000298023224E-2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17745.98</v>
      </c>
      <c r="D1621" s="2">
        <v>0</v>
      </c>
      <c r="E1621" s="2">
        <v>0</v>
      </c>
      <c r="F1621" s="2">
        <v>0</v>
      </c>
      <c r="G1621" s="3">
        <f t="shared" si="70"/>
        <v>727.58518000000004</v>
      </c>
      <c r="H1621" s="3">
        <f t="shared" si="71"/>
        <v>2.0000000000436557E-2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13186.95</v>
      </c>
      <c r="D1627" s="2">
        <v>0</v>
      </c>
      <c r="E1627" s="2">
        <v>0</v>
      </c>
      <c r="F1627" s="2">
        <v>0</v>
      </c>
      <c r="G1627" s="3">
        <f t="shared" si="70"/>
        <v>619.78665000000001</v>
      </c>
      <c r="H1627" s="3">
        <f t="shared" si="71"/>
        <v>4.9999999999272404E-2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7842.07</v>
      </c>
      <c r="D1633" s="2">
        <v>0</v>
      </c>
      <c r="E1633" s="2">
        <v>0</v>
      </c>
      <c r="F1633" s="2">
        <v>0</v>
      </c>
      <c r="G1633" s="3">
        <f t="shared" si="70"/>
        <v>415.62970999999999</v>
      </c>
      <c r="H1633" s="3">
        <f t="shared" si="71"/>
        <v>6.9999999999708962E-2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7842.07</v>
      </c>
      <c r="D1637" s="2">
        <v>0</v>
      </c>
      <c r="E1637" s="2">
        <v>0</v>
      </c>
      <c r="F1637" s="2">
        <v>0</v>
      </c>
      <c r="G1637" s="3">
        <f t="shared" si="70"/>
        <v>446.99799000000002</v>
      </c>
      <c r="H1637" s="3">
        <f t="shared" si="71"/>
        <v>6.9999999999708962E-2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5344.88</v>
      </c>
      <c r="D1658" s="2">
        <v>0</v>
      </c>
      <c r="E1658" s="2">
        <v>0</v>
      </c>
      <c r="F1658" s="2">
        <v>0</v>
      </c>
      <c r="G1658" s="3">
        <f t="shared" si="70"/>
        <v>416.90064000000001</v>
      </c>
      <c r="H1658" s="3">
        <f t="shared" si="71"/>
        <v>0.11999999999989086</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5344.88</v>
      </c>
      <c r="D1662" s="2">
        <v>0</v>
      </c>
      <c r="E1662" s="2">
        <v>0</v>
      </c>
      <c r="F1662" s="2">
        <v>0</v>
      </c>
      <c r="G1662" s="3">
        <f t="shared" si="70"/>
        <v>438.28016000000002</v>
      </c>
      <c r="H1662" s="3">
        <f t="shared" si="71"/>
        <v>0.11999999999989086</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4559.03</v>
      </c>
      <c r="D1668" s="2">
        <v>0</v>
      </c>
      <c r="E1668" s="2">
        <v>0</v>
      </c>
      <c r="F1668" s="2">
        <v>0</v>
      </c>
      <c r="G1668" s="3">
        <f t="shared" si="70"/>
        <v>401.19463999999994</v>
      </c>
      <c r="H1668" s="3">
        <f t="shared" si="71"/>
        <v>2.9999999999745341E-2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4559.03</v>
      </c>
      <c r="D1672" s="2">
        <v>0</v>
      </c>
      <c r="E1672" s="2">
        <v>0</v>
      </c>
      <c r="F1672" s="2">
        <v>0</v>
      </c>
      <c r="G1672" s="3">
        <f t="shared" si="70"/>
        <v>419.43075999999996</v>
      </c>
      <c r="H1672" s="3">
        <f t="shared" si="71"/>
        <v>2.9999999999745341E-2</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3982827.09</v>
      </c>
      <c r="D1680" s="2">
        <v>0</v>
      </c>
      <c r="E1680" s="2">
        <v>0</v>
      </c>
      <c r="F1680" s="2">
        <v>0</v>
      </c>
      <c r="G1680" s="3">
        <f t="shared" si="70"/>
        <v>398282.70900000003</v>
      </c>
      <c r="H1680" s="3">
        <f t="shared" si="71"/>
        <v>8.9999999850988388E-2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153369.73000000001</v>
      </c>
      <c r="D1682" s="2">
        <v>0</v>
      </c>
      <c r="E1682" s="2">
        <v>0</v>
      </c>
      <c r="F1682" s="2">
        <v>0</v>
      </c>
      <c r="G1682" s="3">
        <f t="shared" si="70"/>
        <v>15643.712460000001</v>
      </c>
      <c r="H1682" s="3">
        <f t="shared" si="71"/>
        <v>0.26999999998952262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114668.44</v>
      </c>
      <c r="D1683" s="2">
        <v>0</v>
      </c>
      <c r="E1683" s="2">
        <v>0</v>
      </c>
      <c r="F1683" s="2">
        <v>0</v>
      </c>
      <c r="G1683" s="3">
        <f t="shared" si="70"/>
        <v>11810.849319999999</v>
      </c>
      <c r="H1683" s="3">
        <f t="shared" si="71"/>
        <v>0.44000000000232831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3645726.73</v>
      </c>
      <c r="D1684" s="2">
        <v>0</v>
      </c>
      <c r="E1684" s="2">
        <v>0</v>
      </c>
      <c r="F1684" s="2">
        <v>0</v>
      </c>
      <c r="G1684" s="3">
        <f>B1684/1000*C1684</f>
        <v>379155.57991999999</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69062.19</v>
      </c>
      <c r="D1685" s="14">
        <v>0</v>
      </c>
      <c r="E1685" s="14">
        <v>0</v>
      </c>
      <c r="F1685" s="14">
        <v>0</v>
      </c>
      <c r="G1685" s="15">
        <f t="shared" si="70"/>
        <v>7251.5299500000001</v>
      </c>
      <c r="H1685" s="15">
        <f t="shared" si="71"/>
        <v>0.19000000000232831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29582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1308566.6200000003</v>
      </c>
      <c r="I17" s="275">
        <f>'PR-RAS'!E6</f>
        <v>2640749.1600000006</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1261305.43</v>
      </c>
      <c r="I18" s="275">
        <f>'PR-RAS'!E152</f>
        <v>1246290.1299999999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318627.74000000022</v>
      </c>
      <c r="I19" s="275">
        <f>'PR-RAS'!E649</f>
        <v>1068784.2200000007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4888448.8099999996</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4000573.0700000003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17745.98</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3982827.09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F291" sqref="F29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1308566.6200000003</v>
      </c>
      <c r="E6" s="60">
        <f>E7+E43+E49+E82+E106+E125+E134+E140</f>
        <v>2640749.1600000006</v>
      </c>
      <c r="F6" s="45">
        <f t="shared" ref="F6:F132" si="0">IF(D6&lt;&gt;0,IF(E6/D6&gt;=100,"&gt;&gt;100",E6/D6*100),"-")</f>
        <v>201.80471667541084</v>
      </c>
    </row>
    <row r="7" spans="1:24" ht="12.75" customHeight="1" x14ac:dyDescent="0.2">
      <c r="A7" s="63">
        <v>61</v>
      </c>
      <c r="B7" s="220" t="s">
        <v>17</v>
      </c>
      <c r="C7" s="247" t="s">
        <v>18</v>
      </c>
      <c r="D7" s="60">
        <f>D8+D17+D23+D29+D36+D39</f>
        <v>834386.96000000008</v>
      </c>
      <c r="E7" s="60">
        <f>E8+E17+E23+E29+E36+E39</f>
        <v>1002181.9</v>
      </c>
      <c r="F7" s="45">
        <f t="shared" si="0"/>
        <v>120.10996672335339</v>
      </c>
    </row>
    <row r="8" spans="1:24" ht="12.75" customHeight="1" x14ac:dyDescent="0.2">
      <c r="A8" s="63">
        <v>611</v>
      </c>
      <c r="B8" s="220" t="s">
        <v>19</v>
      </c>
      <c r="C8" s="247" t="s">
        <v>20</v>
      </c>
      <c r="D8" s="60">
        <f>SUM(D9:D14)-D15-D16</f>
        <v>623384.65</v>
      </c>
      <c r="E8" s="60">
        <f>SUM(E9:E14)-E15-E16</f>
        <v>784074.92</v>
      </c>
      <c r="F8" s="45">
        <f t="shared" si="0"/>
        <v>125.77706557259631</v>
      </c>
    </row>
    <row r="9" spans="1:24" ht="12.75" customHeight="1" x14ac:dyDescent="0.2">
      <c r="A9" s="63">
        <v>6111</v>
      </c>
      <c r="B9" s="65" t="s">
        <v>21</v>
      </c>
      <c r="C9" s="247" t="s">
        <v>22</v>
      </c>
      <c r="D9" s="194">
        <v>623384.65</v>
      </c>
      <c r="E9" s="194">
        <v>784074.92</v>
      </c>
      <c r="F9" s="45">
        <f t="shared" si="0"/>
        <v>125.77706557259631</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198403.12999999998</v>
      </c>
      <c r="E23" s="60">
        <f t="shared" si="2"/>
        <v>201437.06</v>
      </c>
      <c r="F23" s="45">
        <f t="shared" si="0"/>
        <v>101.52917446413269</v>
      </c>
    </row>
    <row r="24" spans="1:6" ht="12.75" customHeight="1" x14ac:dyDescent="0.2">
      <c r="A24" s="63">
        <v>6131</v>
      </c>
      <c r="B24" s="65" t="s">
        <v>51</v>
      </c>
      <c r="C24" s="247" t="s">
        <v>52</v>
      </c>
      <c r="D24" s="194">
        <v>10734.52</v>
      </c>
      <c r="E24" s="194">
        <v>42974.6</v>
      </c>
      <c r="F24" s="45">
        <f t="shared" si="0"/>
        <v>400.34021083383323</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187668.61</v>
      </c>
      <c r="E27" s="194">
        <v>158462.46</v>
      </c>
      <c r="F27" s="45">
        <f t="shared" si="0"/>
        <v>84.437381403315143</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12599.18</v>
      </c>
      <c r="E29" s="60">
        <f>SUM(E30:E35)</f>
        <v>16669.919999999998</v>
      </c>
      <c r="F29" s="45">
        <f t="shared" si="0"/>
        <v>132.30956300330655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12599.18</v>
      </c>
      <c r="E31" s="194">
        <v>16240.91</v>
      </c>
      <c r="F31" s="45">
        <f t="shared" si="0"/>
        <v>128.9045001341357</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429.01</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192803.95</v>
      </c>
      <c r="E49" s="60">
        <f>E50+E53+E58+E61+E64+E68+E71+E74+E77</f>
        <v>1093887.18</v>
      </c>
      <c r="F49" s="45">
        <f t="shared" si="0"/>
        <v>567.35724553361069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150098.95000000001</v>
      </c>
      <c r="E58" s="60">
        <f t="shared" si="9"/>
        <v>251410.97</v>
      </c>
      <c r="F58" s="45">
        <f t="shared" si="0"/>
        <v>167.49682126357314</v>
      </c>
    </row>
    <row r="59" spans="1:6" ht="24" x14ac:dyDescent="0.2">
      <c r="A59" s="63">
        <v>6331</v>
      </c>
      <c r="B59" s="65" t="s">
        <v>121</v>
      </c>
      <c r="C59" s="247" t="s">
        <v>122</v>
      </c>
      <c r="D59" s="194">
        <v>55098.95</v>
      </c>
      <c r="E59" s="194">
        <v>42434.78</v>
      </c>
      <c r="F59" s="45">
        <f t="shared" si="0"/>
        <v>77.01558741137535</v>
      </c>
    </row>
    <row r="60" spans="1:6" ht="24" x14ac:dyDescent="0.2">
      <c r="A60" s="63">
        <v>6332</v>
      </c>
      <c r="B60" s="65" t="s">
        <v>123</v>
      </c>
      <c r="C60" s="247" t="s">
        <v>124</v>
      </c>
      <c r="D60" s="194">
        <v>95000</v>
      </c>
      <c r="E60" s="194">
        <v>208976.19</v>
      </c>
      <c r="F60" s="45">
        <f t="shared" si="0"/>
        <v>219.97493684210525</v>
      </c>
    </row>
    <row r="61" spans="1:6" ht="12.75" customHeight="1" x14ac:dyDescent="0.2">
      <c r="A61" s="63">
        <v>634</v>
      </c>
      <c r="B61" s="65" t="s">
        <v>125</v>
      </c>
      <c r="C61" s="247" t="s">
        <v>126</v>
      </c>
      <c r="D61" s="60">
        <f t="shared" ref="D61:E61" si="10">SUM(D62:D63)</f>
        <v>2500</v>
      </c>
      <c r="E61" s="60">
        <f t="shared" si="10"/>
        <v>0</v>
      </c>
      <c r="F61" s="45">
        <f t="shared" si="0"/>
        <v>0</v>
      </c>
    </row>
    <row r="62" spans="1:6" ht="12.75" customHeight="1" x14ac:dyDescent="0.2">
      <c r="A62" s="63">
        <v>6341</v>
      </c>
      <c r="B62" s="65" t="s">
        <v>127</v>
      </c>
      <c r="C62" s="247" t="s">
        <v>128</v>
      </c>
      <c r="D62" s="194">
        <v>2500</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40205</v>
      </c>
      <c r="E68" s="60">
        <f t="shared" si="11"/>
        <v>59430</v>
      </c>
      <c r="F68" s="45">
        <f t="shared" si="0"/>
        <v>147.81743564233304</v>
      </c>
    </row>
    <row r="69" spans="1:6" ht="12.75" customHeight="1" x14ac:dyDescent="0.2">
      <c r="A69" s="63" t="s">
        <v>141</v>
      </c>
      <c r="B69" s="64" t="s">
        <v>142</v>
      </c>
      <c r="C69" s="247" t="s">
        <v>141</v>
      </c>
      <c r="D69" s="194">
        <v>33920</v>
      </c>
      <c r="E69" s="194">
        <v>52700</v>
      </c>
      <c r="F69" s="45">
        <f t="shared" si="0"/>
        <v>155.36556603773585</v>
      </c>
    </row>
    <row r="70" spans="1:6" ht="24" x14ac:dyDescent="0.2">
      <c r="A70" s="63" t="s">
        <v>143</v>
      </c>
      <c r="B70" s="64" t="s">
        <v>144</v>
      </c>
      <c r="C70" s="247" t="s">
        <v>143</v>
      </c>
      <c r="D70" s="194">
        <v>6285</v>
      </c>
      <c r="E70" s="194">
        <v>6730</v>
      </c>
      <c r="F70" s="45">
        <f t="shared" si="0"/>
        <v>107.08035003977724</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783046.21</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783046.21</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103695.71</v>
      </c>
      <c r="E82" s="60">
        <f t="shared" si="15"/>
        <v>177648.99</v>
      </c>
      <c r="F82" s="45">
        <f t="shared" si="0"/>
        <v>171.31758874113498</v>
      </c>
    </row>
    <row r="83" spans="1:6" ht="12.75" customHeight="1" x14ac:dyDescent="0.2">
      <c r="A83" s="63">
        <v>641</v>
      </c>
      <c r="B83" s="64" t="s">
        <v>169</v>
      </c>
      <c r="C83" s="247" t="s">
        <v>170</v>
      </c>
      <c r="D83" s="60">
        <f t="shared" ref="D83:E83" si="16">SUM(D84:D90)</f>
        <v>137</v>
      </c>
      <c r="E83" s="60">
        <f t="shared" si="16"/>
        <v>332.48</v>
      </c>
      <c r="F83" s="45">
        <f t="shared" si="0"/>
        <v>242.68613138686135</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0.21</v>
      </c>
      <c r="E85" s="194">
        <v>0.12</v>
      </c>
      <c r="F85" s="45">
        <f t="shared" si="0"/>
        <v>57.142857142857139</v>
      </c>
    </row>
    <row r="86" spans="1:6" ht="12.75" customHeight="1" x14ac:dyDescent="0.2">
      <c r="A86" s="63">
        <v>6414</v>
      </c>
      <c r="B86" s="64" t="s">
        <v>175</v>
      </c>
      <c r="C86" s="247" t="s">
        <v>176</v>
      </c>
      <c r="D86" s="194">
        <v>136.79</v>
      </c>
      <c r="E86" s="194">
        <v>332.36</v>
      </c>
      <c r="F86" s="45">
        <f t="shared" si="0"/>
        <v>242.97097741062944</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103558.71</v>
      </c>
      <c r="E91" s="60">
        <f t="shared" si="17"/>
        <v>177316.50999999998</v>
      </c>
      <c r="F91" s="45">
        <f t="shared" si="0"/>
        <v>171.22317379194851</v>
      </c>
    </row>
    <row r="92" spans="1:6" ht="12.75" customHeight="1" x14ac:dyDescent="0.2">
      <c r="A92" s="63">
        <v>6421</v>
      </c>
      <c r="B92" s="64" t="s">
        <v>187</v>
      </c>
      <c r="C92" s="247" t="s">
        <v>188</v>
      </c>
      <c r="D92" s="194">
        <v>7780.1</v>
      </c>
      <c r="E92" s="194">
        <v>20497.55</v>
      </c>
      <c r="F92" s="45">
        <f t="shared" si="0"/>
        <v>263.4612665646971</v>
      </c>
    </row>
    <row r="93" spans="1:6" ht="12.75" customHeight="1" x14ac:dyDescent="0.2">
      <c r="A93" s="63">
        <v>6422</v>
      </c>
      <c r="B93" s="64" t="s">
        <v>189</v>
      </c>
      <c r="C93" s="247" t="s">
        <v>190</v>
      </c>
      <c r="D93" s="194">
        <v>20617.07</v>
      </c>
      <c r="E93" s="194">
        <v>22084.94</v>
      </c>
      <c r="F93" s="45">
        <f t="shared" si="0"/>
        <v>107.11968286473295</v>
      </c>
    </row>
    <row r="94" spans="1:6" ht="12.75" customHeight="1" x14ac:dyDescent="0.2">
      <c r="A94" s="63">
        <v>6423</v>
      </c>
      <c r="B94" s="64" t="s">
        <v>191</v>
      </c>
      <c r="C94" s="247" t="s">
        <v>192</v>
      </c>
      <c r="D94" s="194">
        <v>74994.3</v>
      </c>
      <c r="E94" s="194">
        <v>134734.01999999999</v>
      </c>
      <c r="F94" s="45">
        <f t="shared" si="0"/>
        <v>179.65901408507042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167.24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169217.08000000002</v>
      </c>
      <c r="E106" s="332">
        <f>E107+E112+E120+E124</f>
        <v>358071.94999999995</v>
      </c>
      <c r="F106" s="71">
        <f t="shared" si="0"/>
        <v>211.60508738243203</v>
      </c>
    </row>
    <row r="107" spans="1:6" ht="12.75" customHeight="1" x14ac:dyDescent="0.2">
      <c r="A107" s="63">
        <v>651</v>
      </c>
      <c r="B107" s="64" t="s">
        <v>217</v>
      </c>
      <c r="C107" s="247" t="s">
        <v>218</v>
      </c>
      <c r="D107" s="60">
        <f t="shared" ref="D107:E107" si="19">SUM(D108:D111)</f>
        <v>13503.380000000001</v>
      </c>
      <c r="E107" s="60">
        <f t="shared" si="19"/>
        <v>20259.11</v>
      </c>
      <c r="F107" s="45">
        <f t="shared" si="0"/>
        <v>150.0299184352362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5610</v>
      </c>
      <c r="E109" s="194">
        <v>5885</v>
      </c>
      <c r="F109" s="45">
        <f t="shared" si="0"/>
        <v>104.90196078431373</v>
      </c>
    </row>
    <row r="110" spans="1:6" ht="12.75" customHeight="1" x14ac:dyDescent="0.2">
      <c r="A110" s="63">
        <v>6513</v>
      </c>
      <c r="B110" s="64" t="s">
        <v>223</v>
      </c>
      <c r="C110" s="247" t="s">
        <v>224</v>
      </c>
      <c r="D110" s="194">
        <v>133.61000000000001</v>
      </c>
      <c r="E110" s="194">
        <v>148.81</v>
      </c>
      <c r="F110" s="45">
        <f t="shared" si="0"/>
        <v>111.37639398248633</v>
      </c>
    </row>
    <row r="111" spans="1:6" ht="12.75" customHeight="1" x14ac:dyDescent="0.2">
      <c r="A111" s="63">
        <v>6514</v>
      </c>
      <c r="B111" s="64" t="s">
        <v>225</v>
      </c>
      <c r="C111" s="247" t="s">
        <v>226</v>
      </c>
      <c r="D111" s="194">
        <v>7759.77</v>
      </c>
      <c r="E111" s="194">
        <v>14225.3</v>
      </c>
      <c r="F111" s="45">
        <f t="shared" si="0"/>
        <v>183.32115513733007</v>
      </c>
    </row>
    <row r="112" spans="1:6" ht="12.75" customHeight="1" x14ac:dyDescent="0.2">
      <c r="A112" s="63">
        <v>652</v>
      </c>
      <c r="B112" s="64" t="s">
        <v>227</v>
      </c>
      <c r="C112" s="247" t="s">
        <v>228</v>
      </c>
      <c r="D112" s="60">
        <f t="shared" ref="D112:E112" si="20">SUM(D113:D119)</f>
        <v>34615.629999999997</v>
      </c>
      <c r="E112" s="60">
        <f t="shared" si="20"/>
        <v>44346.86</v>
      </c>
      <c r="F112" s="45">
        <f t="shared" si="0"/>
        <v>128.11224293765565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50.79</v>
      </c>
      <c r="E114" s="194">
        <v>2.48</v>
      </c>
      <c r="F114" s="45">
        <f t="shared" si="0"/>
        <v>4.8828509549123842</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34564.839999999997</v>
      </c>
      <c r="E117" s="194">
        <v>44344.38</v>
      </c>
      <c r="F117" s="45">
        <f t="shared" si="0"/>
        <v>128.29331771823621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121098.07</v>
      </c>
      <c r="E120" s="60">
        <f t="shared" si="21"/>
        <v>293465.98</v>
      </c>
      <c r="F120" s="45">
        <f t="shared" si="0"/>
        <v>242.33745426330904</v>
      </c>
    </row>
    <row r="121" spans="1:6" ht="12.75" customHeight="1" x14ac:dyDescent="0.2">
      <c r="A121" s="63">
        <v>6531</v>
      </c>
      <c r="B121" s="64" t="s">
        <v>245</v>
      </c>
      <c r="C121" s="247" t="s">
        <v>246</v>
      </c>
      <c r="D121" s="194">
        <v>5461.74</v>
      </c>
      <c r="E121" s="194">
        <v>113952.02</v>
      </c>
      <c r="F121" s="45">
        <f t="shared" si="0"/>
        <v>2086.3684466854888</v>
      </c>
    </row>
    <row r="122" spans="1:6" ht="12.75" customHeight="1" x14ac:dyDescent="0.2">
      <c r="A122" s="63">
        <v>6532</v>
      </c>
      <c r="B122" s="64" t="s">
        <v>247</v>
      </c>
      <c r="C122" s="247" t="s">
        <v>248</v>
      </c>
      <c r="D122" s="194">
        <v>115636.33</v>
      </c>
      <c r="E122" s="194">
        <v>179513.96</v>
      </c>
      <c r="F122" s="45">
        <f t="shared" si="0"/>
        <v>155.24010490474748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4502.0599999999995</v>
      </c>
      <c r="E125" s="60">
        <f t="shared" si="22"/>
        <v>6155</v>
      </c>
      <c r="F125" s="45">
        <f t="shared" si="0"/>
        <v>136.71519260072057</v>
      </c>
    </row>
    <row r="126" spans="1:6" ht="12.75" customHeight="1" x14ac:dyDescent="0.2">
      <c r="A126" s="63">
        <v>661</v>
      </c>
      <c r="B126" s="65" t="s">
        <v>255</v>
      </c>
      <c r="C126" s="247" t="s">
        <v>256</v>
      </c>
      <c r="D126" s="60">
        <f t="shared" ref="D126:E126" si="23">SUM(D127:D128)</f>
        <v>3102.06</v>
      </c>
      <c r="E126" s="60">
        <f t="shared" si="23"/>
        <v>1155</v>
      </c>
      <c r="F126" s="45">
        <f t="shared" si="0"/>
        <v>37.233322372874802</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3102.06</v>
      </c>
      <c r="E128" s="194">
        <v>1155</v>
      </c>
      <c r="F128" s="45">
        <f t="shared" si="0"/>
        <v>37.233322372874802</v>
      </c>
    </row>
    <row r="129" spans="1:6" ht="36" x14ac:dyDescent="0.2">
      <c r="A129" s="63">
        <v>663</v>
      </c>
      <c r="B129" s="182" t="s">
        <v>261</v>
      </c>
      <c r="C129" s="247" t="s">
        <v>262</v>
      </c>
      <c r="D129" s="60">
        <f t="shared" ref="D129:E129" si="24">SUM(D130:D133)</f>
        <v>1400</v>
      </c>
      <c r="E129" s="60">
        <f t="shared" si="24"/>
        <v>5000</v>
      </c>
      <c r="F129" s="45">
        <f t="shared" si="0"/>
        <v>357.14285714285717</v>
      </c>
    </row>
    <row r="130" spans="1:6" ht="12.75" customHeight="1" x14ac:dyDescent="0.2">
      <c r="A130" s="63">
        <v>6631</v>
      </c>
      <c r="B130" s="65" t="s">
        <v>263</v>
      </c>
      <c r="C130" s="247" t="s">
        <v>264</v>
      </c>
      <c r="D130" s="194">
        <v>1400</v>
      </c>
      <c r="E130" s="194">
        <v>5000</v>
      </c>
      <c r="F130" s="45">
        <f t="shared" si="0"/>
        <v>357.14285714285717</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3960.86</v>
      </c>
      <c r="E140" s="60">
        <f t="shared" si="28"/>
        <v>2804.14</v>
      </c>
      <c r="F140" s="45">
        <f t="shared" si="26"/>
        <v>70.796241220341031</v>
      </c>
    </row>
    <row r="141" spans="1:6" ht="12.75" customHeight="1" x14ac:dyDescent="0.2">
      <c r="A141" s="63">
        <v>681</v>
      </c>
      <c r="B141" s="65" t="s">
        <v>285</v>
      </c>
      <c r="C141" s="247" t="s">
        <v>286</v>
      </c>
      <c r="D141" s="60">
        <f t="shared" ref="D141:E141" si="29">SUM(D142:D150)</f>
        <v>30</v>
      </c>
      <c r="E141" s="60">
        <f t="shared" si="29"/>
        <v>0</v>
      </c>
      <c r="F141" s="45">
        <f t="shared" si="26"/>
        <v>0</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30</v>
      </c>
      <c r="E146" s="194">
        <v>0</v>
      </c>
      <c r="F146" s="45">
        <f t="shared" si="26"/>
        <v>0</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3930.86</v>
      </c>
      <c r="E151" s="194">
        <v>2804.14</v>
      </c>
      <c r="F151" s="45">
        <f t="shared" si="26"/>
        <v>71.336552306619922</v>
      </c>
    </row>
    <row r="152" spans="1:6" ht="12.75" customHeight="1" x14ac:dyDescent="0.2">
      <c r="A152" s="63">
        <v>3</v>
      </c>
      <c r="B152" s="64" t="s">
        <v>307</v>
      </c>
      <c r="C152" s="247" t="s">
        <v>13</v>
      </c>
      <c r="D152" s="60">
        <f>D153+D164+D202+D221+D230+D262+D273</f>
        <v>1261305.43</v>
      </c>
      <c r="E152" s="60">
        <f>E153+E164+E202+E221+E230+E262+E273</f>
        <v>1246290.1299999999</v>
      </c>
      <c r="F152" s="45">
        <f t="shared" si="26"/>
        <v>98.809542903497999</v>
      </c>
    </row>
    <row r="153" spans="1:6" ht="12.75" customHeight="1" x14ac:dyDescent="0.2">
      <c r="A153" s="63">
        <v>31</v>
      </c>
      <c r="B153" s="64" t="s">
        <v>308</v>
      </c>
      <c r="C153" s="247" t="s">
        <v>309</v>
      </c>
      <c r="D153" s="60">
        <f t="shared" ref="D153:E153" si="30">D154+D159+D160</f>
        <v>428111.68000000005</v>
      </c>
      <c r="E153" s="60">
        <f t="shared" si="30"/>
        <v>514994.55</v>
      </c>
      <c r="F153" s="45">
        <f t="shared" si="26"/>
        <v>120.294440460022</v>
      </c>
    </row>
    <row r="154" spans="1:6" ht="12.75" customHeight="1" x14ac:dyDescent="0.2">
      <c r="A154" s="63">
        <v>311</v>
      </c>
      <c r="B154" s="64" t="s">
        <v>310</v>
      </c>
      <c r="C154" s="247" t="s">
        <v>311</v>
      </c>
      <c r="D154" s="60">
        <f t="shared" ref="D154:E154" si="31">SUM(D155:D158)</f>
        <v>363317.78</v>
      </c>
      <c r="E154" s="60">
        <f t="shared" si="31"/>
        <v>436679.31</v>
      </c>
      <c r="F154" s="45">
        <f t="shared" si="26"/>
        <v>120.19211115954742</v>
      </c>
    </row>
    <row r="155" spans="1:6" ht="12.75" customHeight="1" x14ac:dyDescent="0.2">
      <c r="A155" s="63">
        <v>3111</v>
      </c>
      <c r="B155" s="64" t="s">
        <v>312</v>
      </c>
      <c r="C155" s="247" t="s">
        <v>313</v>
      </c>
      <c r="D155" s="194">
        <v>363317.78</v>
      </c>
      <c r="E155" s="194">
        <v>436679.31</v>
      </c>
      <c r="F155" s="45">
        <f t="shared" si="26"/>
        <v>120.19211115954742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4958.3900000000003</v>
      </c>
      <c r="E159" s="194">
        <v>6273.63</v>
      </c>
      <c r="F159" s="45">
        <f t="shared" si="26"/>
        <v>126.52554559040333</v>
      </c>
    </row>
    <row r="160" spans="1:6" ht="12.75" customHeight="1" x14ac:dyDescent="0.2">
      <c r="A160" s="63">
        <v>313</v>
      </c>
      <c r="B160" s="65" t="s">
        <v>322</v>
      </c>
      <c r="C160" s="247" t="s">
        <v>323</v>
      </c>
      <c r="D160" s="60">
        <f t="shared" ref="D160:E160" si="32">SUM(D161:D163)</f>
        <v>59835.51</v>
      </c>
      <c r="E160" s="60">
        <f t="shared" si="32"/>
        <v>72041.61</v>
      </c>
      <c r="F160" s="45">
        <f t="shared" si="26"/>
        <v>120.39942502370246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59835.51</v>
      </c>
      <c r="E162" s="194">
        <v>72041.61</v>
      </c>
      <c r="F162" s="45">
        <f t="shared" si="26"/>
        <v>120.39942502370246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541253.84</v>
      </c>
      <c r="E164" s="60">
        <f>E165+E170+E178+E188+E189+E194</f>
        <v>558566.06999999995</v>
      </c>
      <c r="F164" s="45">
        <f t="shared" si="26"/>
        <v>103.19854174152371</v>
      </c>
    </row>
    <row r="165" spans="1:6" ht="12.75" customHeight="1" x14ac:dyDescent="0.2">
      <c r="A165" s="63">
        <v>321</v>
      </c>
      <c r="B165" s="64" t="s">
        <v>332</v>
      </c>
      <c r="C165" s="247" t="s">
        <v>333</v>
      </c>
      <c r="D165" s="60">
        <f t="shared" ref="D165:E165" si="33">SUM(D166:D169)</f>
        <v>17777.96</v>
      </c>
      <c r="E165" s="60">
        <f t="shared" si="33"/>
        <v>16427.580000000002</v>
      </c>
      <c r="F165" s="45">
        <f t="shared" si="26"/>
        <v>92.404190357048861</v>
      </c>
    </row>
    <row r="166" spans="1:6" ht="12.75" customHeight="1" x14ac:dyDescent="0.2">
      <c r="A166" s="63">
        <v>3211</v>
      </c>
      <c r="B166" s="64" t="s">
        <v>334</v>
      </c>
      <c r="C166" s="247" t="s">
        <v>335</v>
      </c>
      <c r="D166" s="194">
        <v>2532.0500000000002</v>
      </c>
      <c r="E166" s="194">
        <v>6213.43</v>
      </c>
      <c r="F166" s="45">
        <f t="shared" si="26"/>
        <v>245.39128374242213</v>
      </c>
    </row>
    <row r="167" spans="1:6" ht="12.75" customHeight="1" x14ac:dyDescent="0.2">
      <c r="A167" s="63">
        <v>3212</v>
      </c>
      <c r="B167" s="64" t="s">
        <v>336</v>
      </c>
      <c r="C167" s="247" t="s">
        <v>337</v>
      </c>
      <c r="D167" s="194">
        <v>8574</v>
      </c>
      <c r="E167" s="194">
        <v>7522</v>
      </c>
      <c r="F167" s="45">
        <f t="shared" si="26"/>
        <v>87.730347562397952</v>
      </c>
    </row>
    <row r="168" spans="1:6" ht="12.75" customHeight="1" x14ac:dyDescent="0.2">
      <c r="A168" s="63">
        <v>3213</v>
      </c>
      <c r="B168" s="64" t="s">
        <v>338</v>
      </c>
      <c r="C168" s="247" t="s">
        <v>339</v>
      </c>
      <c r="D168" s="194">
        <v>6671.91</v>
      </c>
      <c r="E168" s="194">
        <v>2692.15</v>
      </c>
      <c r="F168" s="45">
        <f t="shared" si="26"/>
        <v>40.350514320486944</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82721.399999999994</v>
      </c>
      <c r="E170" s="60">
        <f t="shared" si="34"/>
        <v>78256.61</v>
      </c>
      <c r="F170" s="45">
        <f t="shared" si="26"/>
        <v>94.602617944087029</v>
      </c>
    </row>
    <row r="171" spans="1:6" ht="12.75" customHeight="1" x14ac:dyDescent="0.2">
      <c r="A171" s="63">
        <v>3221</v>
      </c>
      <c r="B171" s="64" t="s">
        <v>344</v>
      </c>
      <c r="C171" s="247" t="s">
        <v>345</v>
      </c>
      <c r="D171" s="194">
        <v>8382.74</v>
      </c>
      <c r="E171" s="194">
        <v>9197.6299999999992</v>
      </c>
      <c r="F171" s="45">
        <f t="shared" si="26"/>
        <v>109.72104586328575</v>
      </c>
    </row>
    <row r="172" spans="1:6" ht="12.75" customHeight="1" x14ac:dyDescent="0.2">
      <c r="A172" s="63">
        <v>3222</v>
      </c>
      <c r="B172" s="64" t="s">
        <v>346</v>
      </c>
      <c r="C172" s="247" t="s">
        <v>347</v>
      </c>
      <c r="D172" s="194">
        <v>16312.21</v>
      </c>
      <c r="E172" s="194">
        <v>17849.7</v>
      </c>
      <c r="F172" s="45">
        <f t="shared" si="26"/>
        <v>109.42539361619303</v>
      </c>
    </row>
    <row r="173" spans="1:6" ht="12.75" customHeight="1" x14ac:dyDescent="0.2">
      <c r="A173" s="63">
        <v>3223</v>
      </c>
      <c r="B173" s="65" t="s">
        <v>348</v>
      </c>
      <c r="C173" s="247" t="s">
        <v>349</v>
      </c>
      <c r="D173" s="194">
        <v>50589.48</v>
      </c>
      <c r="E173" s="194">
        <v>42927.1</v>
      </c>
      <c r="F173" s="45">
        <f t="shared" si="26"/>
        <v>84.853807550502594</v>
      </c>
    </row>
    <row r="174" spans="1:6" ht="12.75" customHeight="1" x14ac:dyDescent="0.2">
      <c r="A174" s="63">
        <v>3224</v>
      </c>
      <c r="B174" s="65" t="s">
        <v>350</v>
      </c>
      <c r="C174" s="247" t="s">
        <v>351</v>
      </c>
      <c r="D174" s="194">
        <v>7322.59</v>
      </c>
      <c r="E174" s="194">
        <v>1010.77</v>
      </c>
      <c r="F174" s="45">
        <f t="shared" si="26"/>
        <v>13.803449325989847</v>
      </c>
    </row>
    <row r="175" spans="1:6" ht="12.75" customHeight="1" x14ac:dyDescent="0.2">
      <c r="A175" s="63">
        <v>3225</v>
      </c>
      <c r="B175" s="65" t="s">
        <v>352</v>
      </c>
      <c r="C175" s="247" t="s">
        <v>353</v>
      </c>
      <c r="D175" s="194">
        <v>114.38</v>
      </c>
      <c r="E175" s="194">
        <v>7271.41</v>
      </c>
      <c r="F175" s="45">
        <f t="shared" si="26"/>
        <v>6357.239027802063</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389057.19999999995</v>
      </c>
      <c r="E178" s="60">
        <f t="shared" si="35"/>
        <v>369222.37999999995</v>
      </c>
      <c r="F178" s="45">
        <f t="shared" si="26"/>
        <v>94.901824204769895</v>
      </c>
    </row>
    <row r="179" spans="1:6" ht="12.75" customHeight="1" x14ac:dyDescent="0.2">
      <c r="A179" s="63">
        <v>3231</v>
      </c>
      <c r="B179" s="65" t="s">
        <v>360</v>
      </c>
      <c r="C179" s="247" t="s">
        <v>361</v>
      </c>
      <c r="D179" s="194">
        <v>6848.56</v>
      </c>
      <c r="E179" s="194">
        <v>12701.73</v>
      </c>
      <c r="F179" s="45">
        <f t="shared" si="26"/>
        <v>185.46570373918019</v>
      </c>
    </row>
    <row r="180" spans="1:6" ht="12.75" customHeight="1" x14ac:dyDescent="0.2">
      <c r="A180" s="63">
        <v>3232</v>
      </c>
      <c r="B180" s="65" t="s">
        <v>362</v>
      </c>
      <c r="C180" s="247" t="s">
        <v>363</v>
      </c>
      <c r="D180" s="194">
        <v>83258.179999999993</v>
      </c>
      <c r="E180" s="194">
        <v>74033.5</v>
      </c>
      <c r="F180" s="45">
        <f t="shared" si="26"/>
        <v>88.920391966290893</v>
      </c>
    </row>
    <row r="181" spans="1:6" ht="12.75" customHeight="1" x14ac:dyDescent="0.2">
      <c r="A181" s="63">
        <v>3233</v>
      </c>
      <c r="B181" s="65" t="s">
        <v>364</v>
      </c>
      <c r="C181" s="247" t="s">
        <v>365</v>
      </c>
      <c r="D181" s="194">
        <v>12553.53</v>
      </c>
      <c r="E181" s="194">
        <v>11634.58</v>
      </c>
      <c r="F181" s="45">
        <f t="shared" si="26"/>
        <v>92.679748246110847</v>
      </c>
    </row>
    <row r="182" spans="1:6" ht="12.75" customHeight="1" x14ac:dyDescent="0.2">
      <c r="A182" s="63">
        <v>3234</v>
      </c>
      <c r="B182" s="65" t="s">
        <v>366</v>
      </c>
      <c r="C182" s="247" t="s">
        <v>367</v>
      </c>
      <c r="D182" s="194">
        <v>119654.56</v>
      </c>
      <c r="E182" s="194">
        <v>112981.85</v>
      </c>
      <c r="F182" s="45">
        <f t="shared" si="26"/>
        <v>94.423355031350255</v>
      </c>
    </row>
    <row r="183" spans="1:6" ht="12.75" customHeight="1" x14ac:dyDescent="0.2">
      <c r="A183" s="63">
        <v>3235</v>
      </c>
      <c r="B183" s="64" t="s">
        <v>368</v>
      </c>
      <c r="C183" s="247" t="s">
        <v>369</v>
      </c>
      <c r="D183" s="194">
        <v>9709.3799999999992</v>
      </c>
      <c r="E183" s="194">
        <v>16860</v>
      </c>
      <c r="F183" s="45">
        <f t="shared" si="26"/>
        <v>173.6465150194966</v>
      </c>
    </row>
    <row r="184" spans="1:6" ht="12.75" customHeight="1" x14ac:dyDescent="0.2">
      <c r="A184" s="63">
        <v>3236</v>
      </c>
      <c r="B184" s="64" t="s">
        <v>370</v>
      </c>
      <c r="C184" s="247" t="s">
        <v>371</v>
      </c>
      <c r="D184" s="194">
        <v>654.45000000000005</v>
      </c>
      <c r="E184" s="194">
        <v>2794.55</v>
      </c>
      <c r="F184" s="45">
        <f t="shared" si="26"/>
        <v>427.00741080296433</v>
      </c>
    </row>
    <row r="185" spans="1:6" ht="12.75" customHeight="1" x14ac:dyDescent="0.2">
      <c r="A185" s="63">
        <v>3237</v>
      </c>
      <c r="B185" s="64" t="s">
        <v>372</v>
      </c>
      <c r="C185" s="247" t="s">
        <v>373</v>
      </c>
      <c r="D185" s="194">
        <v>81697.210000000006</v>
      </c>
      <c r="E185" s="194">
        <v>100558.29</v>
      </c>
      <c r="F185" s="45">
        <f t="shared" si="26"/>
        <v>123.08656562445644</v>
      </c>
    </row>
    <row r="186" spans="1:6" ht="12.75" customHeight="1" x14ac:dyDescent="0.2">
      <c r="A186" s="63">
        <v>3238</v>
      </c>
      <c r="B186" s="64" t="s">
        <v>374</v>
      </c>
      <c r="C186" s="247" t="s">
        <v>375</v>
      </c>
      <c r="D186" s="194">
        <v>15279.23</v>
      </c>
      <c r="E186" s="194">
        <v>14902.72</v>
      </c>
      <c r="F186" s="45">
        <f t="shared" si="26"/>
        <v>97.535805142013047</v>
      </c>
    </row>
    <row r="187" spans="1:6" ht="12.75" customHeight="1" x14ac:dyDescent="0.2">
      <c r="A187" s="63">
        <v>3239</v>
      </c>
      <c r="B187" s="64" t="s">
        <v>376</v>
      </c>
      <c r="C187" s="247" t="s">
        <v>377</v>
      </c>
      <c r="D187" s="194">
        <v>59402.1</v>
      </c>
      <c r="E187" s="194">
        <v>22755.16</v>
      </c>
      <c r="F187" s="45">
        <f t="shared" si="26"/>
        <v>38.306995880617016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51697.280000000006</v>
      </c>
      <c r="E194" s="60">
        <f t="shared" si="36"/>
        <v>94659.5</v>
      </c>
      <c r="F194" s="45">
        <f t="shared" si="26"/>
        <v>183.10344374017353</v>
      </c>
    </row>
    <row r="195" spans="1:6" ht="12.75" customHeight="1" x14ac:dyDescent="0.2">
      <c r="A195" s="63">
        <v>3291</v>
      </c>
      <c r="B195" s="183" t="s">
        <v>392</v>
      </c>
      <c r="C195" s="247" t="s">
        <v>393</v>
      </c>
      <c r="D195" s="194">
        <v>12662.42</v>
      </c>
      <c r="E195" s="194">
        <v>891.72</v>
      </c>
      <c r="F195" s="45">
        <f t="shared" si="26"/>
        <v>7.0422557457421249</v>
      </c>
    </row>
    <row r="196" spans="1:6" ht="12.75" customHeight="1" x14ac:dyDescent="0.2">
      <c r="A196" s="63">
        <v>3292</v>
      </c>
      <c r="B196" s="64" t="s">
        <v>394</v>
      </c>
      <c r="C196" s="247" t="s">
        <v>395</v>
      </c>
      <c r="D196" s="194">
        <v>6091.78</v>
      </c>
      <c r="E196" s="194">
        <v>5545.32</v>
      </c>
      <c r="F196" s="45">
        <f t="shared" si="26"/>
        <v>91.029551296993645</v>
      </c>
    </row>
    <row r="197" spans="1:6" ht="12.75" customHeight="1" x14ac:dyDescent="0.2">
      <c r="A197" s="63">
        <v>3293</v>
      </c>
      <c r="B197" s="64" t="s">
        <v>396</v>
      </c>
      <c r="C197" s="247" t="s">
        <v>397</v>
      </c>
      <c r="D197" s="194">
        <v>15279.87</v>
      </c>
      <c r="E197" s="194">
        <v>11542.72</v>
      </c>
      <c r="F197" s="45">
        <f t="shared" si="26"/>
        <v>75.542003956839949</v>
      </c>
    </row>
    <row r="198" spans="1:6" ht="12.75" customHeight="1" x14ac:dyDescent="0.2">
      <c r="A198" s="63">
        <v>3294</v>
      </c>
      <c r="B198" s="64" t="s">
        <v>398</v>
      </c>
      <c r="C198" s="247" t="s">
        <v>399</v>
      </c>
      <c r="D198" s="194">
        <v>6524.19</v>
      </c>
      <c r="E198" s="194">
        <v>3868.13</v>
      </c>
      <c r="F198" s="45">
        <f t="shared" si="26"/>
        <v>59.289045843238789</v>
      </c>
    </row>
    <row r="199" spans="1:6" ht="12.75" customHeight="1" x14ac:dyDescent="0.2">
      <c r="A199" s="63">
        <v>3295</v>
      </c>
      <c r="B199" s="64" t="s">
        <v>400</v>
      </c>
      <c r="C199" s="247" t="s">
        <v>401</v>
      </c>
      <c r="D199" s="194">
        <v>402.58</v>
      </c>
      <c r="E199" s="194">
        <v>2222.86</v>
      </c>
      <c r="F199" s="45">
        <f t="shared" si="26"/>
        <v>552.15360922052764</v>
      </c>
    </row>
    <row r="200" spans="1:6" ht="12.75" customHeight="1" x14ac:dyDescent="0.2">
      <c r="A200" s="63" t="s">
        <v>402</v>
      </c>
      <c r="B200" s="64" t="s">
        <v>403</v>
      </c>
      <c r="C200" s="247" t="s">
        <v>402</v>
      </c>
      <c r="D200" s="194">
        <v>0</v>
      </c>
      <c r="E200" s="194">
        <v>62128.55</v>
      </c>
      <c r="F200" s="45" t="str">
        <f t="shared" si="26"/>
        <v>-</v>
      </c>
    </row>
    <row r="201" spans="1:6" ht="12.75" customHeight="1" x14ac:dyDescent="0.2">
      <c r="A201" s="63">
        <v>3299</v>
      </c>
      <c r="B201" s="64" t="s">
        <v>404</v>
      </c>
      <c r="C201" s="247" t="s">
        <v>405</v>
      </c>
      <c r="D201" s="194">
        <v>10736.44</v>
      </c>
      <c r="E201" s="194">
        <v>8460.2000000000007</v>
      </c>
      <c r="F201" s="45">
        <f t="shared" si="26"/>
        <v>78.798931489395002</v>
      </c>
    </row>
    <row r="202" spans="1:6" ht="12.75" customHeight="1" x14ac:dyDescent="0.2">
      <c r="A202" s="63">
        <v>34</v>
      </c>
      <c r="B202" s="183" t="s">
        <v>406</v>
      </c>
      <c r="C202" s="247" t="s">
        <v>407</v>
      </c>
      <c r="D202" s="60">
        <f t="shared" ref="D202:E202" si="37">D203+D208+D216</f>
        <v>108608.01000000001</v>
      </c>
      <c r="E202" s="60">
        <f t="shared" si="37"/>
        <v>2689.07</v>
      </c>
      <c r="F202" s="45">
        <f t="shared" si="26"/>
        <v>2.4759407708510635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108608.01000000001</v>
      </c>
      <c r="E216" s="60">
        <f t="shared" si="40"/>
        <v>2689.07</v>
      </c>
      <c r="F216" s="45">
        <f t="shared" si="26"/>
        <v>2.4759407708510635</v>
      </c>
    </row>
    <row r="217" spans="1:6" ht="12.75" customHeight="1" x14ac:dyDescent="0.2">
      <c r="A217" s="63">
        <v>3431</v>
      </c>
      <c r="B217" s="182" t="s">
        <v>436</v>
      </c>
      <c r="C217" s="247" t="s">
        <v>437</v>
      </c>
      <c r="D217" s="194">
        <v>2687.74</v>
      </c>
      <c r="E217" s="194">
        <v>2687.05</v>
      </c>
      <c r="F217" s="45">
        <f t="shared" si="26"/>
        <v>99.974327873975923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58.53</v>
      </c>
      <c r="E219" s="194">
        <v>2.02</v>
      </c>
      <c r="F219" s="45">
        <f t="shared" si="26"/>
        <v>3.4512215957628567</v>
      </c>
    </row>
    <row r="220" spans="1:6" ht="12.75" customHeight="1" x14ac:dyDescent="0.2">
      <c r="A220" s="63">
        <v>3434</v>
      </c>
      <c r="B220" s="65" t="s">
        <v>442</v>
      </c>
      <c r="C220" s="247" t="s">
        <v>443</v>
      </c>
      <c r="D220" s="194">
        <v>105861.74</v>
      </c>
      <c r="E220" s="194">
        <v>0</v>
      </c>
      <c r="F220" s="45">
        <f t="shared" si="26"/>
        <v>0</v>
      </c>
    </row>
    <row r="221" spans="1:6" ht="12.75" customHeight="1" x14ac:dyDescent="0.2">
      <c r="A221" s="63">
        <v>35</v>
      </c>
      <c r="B221" s="65" t="s">
        <v>444</v>
      </c>
      <c r="C221" s="247" t="s">
        <v>445</v>
      </c>
      <c r="D221" s="60">
        <f t="shared" ref="D221:E221" si="41">D222+D225+D229</f>
        <v>1345.9</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1345.9</v>
      </c>
      <c r="E225" s="60">
        <f t="shared" si="43"/>
        <v>0</v>
      </c>
      <c r="F225" s="45">
        <f t="shared" si="26"/>
        <v>0</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1345.9</v>
      </c>
      <c r="E228" s="194">
        <v>0</v>
      </c>
      <c r="F228" s="45">
        <f t="shared" si="26"/>
        <v>0</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2150.7800000000002</v>
      </c>
      <c r="E230" s="60">
        <f>E231+E234+E237+E242+E246+E250+E254+E257</f>
        <v>11487</v>
      </c>
      <c r="F230" s="45">
        <f t="shared" ref="F230:F245" si="44">IF(D230&lt;&gt;0,IF(E230/D230&gt;=100,"&gt;&gt;100",E230/D230*100),"-")</f>
        <v>534.08530858572237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2150.7800000000002</v>
      </c>
      <c r="E246" s="60">
        <f t="shared" si="48"/>
        <v>11487</v>
      </c>
      <c r="F246" s="45">
        <f t="shared" ref="F246:F249" si="49">IF(D246&lt;&gt;0,IF(E246/D246&gt;=100,"&gt;&gt;100",E246/D246*100),"-")</f>
        <v>534.08530858572237</v>
      </c>
    </row>
    <row r="247" spans="1:6" ht="12.75" customHeight="1" x14ac:dyDescent="0.2">
      <c r="A247" s="63" t="s">
        <v>493</v>
      </c>
      <c r="B247" s="64" t="s">
        <v>494</v>
      </c>
      <c r="C247" s="247" t="s">
        <v>493</v>
      </c>
      <c r="D247" s="194">
        <v>2150.7800000000002</v>
      </c>
      <c r="E247" s="194">
        <v>3297</v>
      </c>
      <c r="F247" s="45">
        <f t="shared" si="49"/>
        <v>153.29322385367169</v>
      </c>
    </row>
    <row r="248" spans="1:6" ht="12.75" customHeight="1" x14ac:dyDescent="0.2">
      <c r="A248" s="63" t="s">
        <v>495</v>
      </c>
      <c r="B248" s="64" t="s">
        <v>496</v>
      </c>
      <c r="C248" s="247" t="s">
        <v>495</v>
      </c>
      <c r="D248" s="194">
        <v>0</v>
      </c>
      <c r="E248" s="194">
        <v>8190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25882.799999999999</v>
      </c>
      <c r="E262" s="60">
        <f t="shared" si="55"/>
        <v>30176.720000000001</v>
      </c>
      <c r="F262" s="45">
        <f t="shared" ref="F262:F268" si="56">IF(D262&lt;&gt;0,IF(E262/D262&gt;=100,"&gt;&gt;100",E262/D262*100),"-")</f>
        <v>116.58985890243714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25882.799999999999</v>
      </c>
      <c r="E269" s="60">
        <f t="shared" si="58"/>
        <v>30176.720000000001</v>
      </c>
      <c r="F269" s="45">
        <f t="shared" ref="F269:F272" si="59">IF(D269&lt;&gt;0,IF(E269/D269&gt;=100,"&gt;&gt;100",E269/D269*100),"-")</f>
        <v>116.58985890243714</v>
      </c>
    </row>
    <row r="270" spans="1:6" ht="12.75" customHeight="1" x14ac:dyDescent="0.2">
      <c r="A270" s="63">
        <v>3721</v>
      </c>
      <c r="B270" s="65" t="s">
        <v>533</v>
      </c>
      <c r="C270" s="247" t="s">
        <v>534</v>
      </c>
      <c r="D270" s="194">
        <v>25882.799999999999</v>
      </c>
      <c r="E270" s="194">
        <v>29511.72</v>
      </c>
      <c r="F270" s="45">
        <f t="shared" si="59"/>
        <v>114.02058509898467</v>
      </c>
    </row>
    <row r="271" spans="1:6" ht="12.75" customHeight="1" x14ac:dyDescent="0.2">
      <c r="A271" s="63">
        <v>3722</v>
      </c>
      <c r="B271" s="65" t="s">
        <v>535</v>
      </c>
      <c r="C271" s="247" t="s">
        <v>536</v>
      </c>
      <c r="D271" s="194">
        <v>0</v>
      </c>
      <c r="E271" s="194">
        <v>665</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153952.41999999998</v>
      </c>
      <c r="E273" s="60">
        <f t="shared" si="60"/>
        <v>128376.72</v>
      </c>
      <c r="F273" s="45">
        <f t="shared" ref="F273:F277" si="61">IF(D273&lt;&gt;0,IF(E273/D273&gt;=100,"&gt;&gt;100",E273/D273*100),"-")</f>
        <v>83.387269911054346</v>
      </c>
    </row>
    <row r="274" spans="1:6" ht="12.75" customHeight="1" x14ac:dyDescent="0.2">
      <c r="A274" s="63">
        <v>381</v>
      </c>
      <c r="B274" s="64" t="s">
        <v>541</v>
      </c>
      <c r="C274" s="247" t="s">
        <v>542</v>
      </c>
      <c r="D274" s="60">
        <f t="shared" ref="D274:E274" si="62">SUM(D275:D277)</f>
        <v>111952.42</v>
      </c>
      <c r="E274" s="60">
        <f t="shared" si="62"/>
        <v>128376.72</v>
      </c>
      <c r="F274" s="45">
        <f t="shared" si="61"/>
        <v>114.67078603571052</v>
      </c>
    </row>
    <row r="275" spans="1:6" ht="12.75" customHeight="1" x14ac:dyDescent="0.2">
      <c r="A275" s="63">
        <v>3811</v>
      </c>
      <c r="B275" s="64" t="s">
        <v>543</v>
      </c>
      <c r="C275" s="247" t="s">
        <v>544</v>
      </c>
      <c r="D275" s="194">
        <v>111952.42</v>
      </c>
      <c r="E275" s="194">
        <v>128376.72</v>
      </c>
      <c r="F275" s="45">
        <f t="shared" si="61"/>
        <v>114.67078603571052</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42000</v>
      </c>
      <c r="E278" s="60">
        <f t="shared" si="63"/>
        <v>0</v>
      </c>
      <c r="F278" s="45">
        <f t="shared" ref="F278:F282" si="64">IF(D278&lt;&gt;0,IF(E278/D278&gt;=100,"&gt;&gt;100",E278/D278*100),"-")</f>
        <v>0</v>
      </c>
    </row>
    <row r="279" spans="1:6" ht="12.75" customHeight="1" x14ac:dyDescent="0.2">
      <c r="A279" s="63">
        <v>3821</v>
      </c>
      <c r="B279" s="64" t="s">
        <v>551</v>
      </c>
      <c r="C279" s="247" t="s">
        <v>552</v>
      </c>
      <c r="D279" s="194">
        <v>42000</v>
      </c>
      <c r="E279" s="194">
        <v>0</v>
      </c>
      <c r="F279" s="45">
        <f t="shared" si="64"/>
        <v>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1261305.43</v>
      </c>
      <c r="E299" s="60">
        <f>E152-E297+E298</f>
        <v>1246290.1299999999</v>
      </c>
      <c r="F299" s="45">
        <f t="shared" si="68"/>
        <v>98.809542903497999</v>
      </c>
    </row>
    <row r="300" spans="1:6" ht="12.75" customHeight="1" x14ac:dyDescent="0.2">
      <c r="A300" s="63" t="s">
        <v>582</v>
      </c>
      <c r="B300" s="64" t="s">
        <v>593</v>
      </c>
      <c r="C300" s="247" t="s">
        <v>594</v>
      </c>
      <c r="D300" s="60">
        <f>IF(D6&gt;=D299,D6-D299,0)</f>
        <v>47261.19000000041</v>
      </c>
      <c r="E300" s="60">
        <f>IF(E6&gt;=E299,E6-E299,0)</f>
        <v>1394459.0300000007</v>
      </c>
      <c r="F300" s="45">
        <f t="shared" si="68"/>
        <v>2950.537280165795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1392521.29</v>
      </c>
      <c r="E302" s="194">
        <v>0</v>
      </c>
      <c r="F302" s="45">
        <f t="shared" si="68"/>
        <v>0</v>
      </c>
    </row>
    <row r="303" spans="1:6" ht="12.75" customHeight="1" x14ac:dyDescent="0.2">
      <c r="A303" s="63">
        <v>92221</v>
      </c>
      <c r="B303" s="64" t="s">
        <v>599</v>
      </c>
      <c r="C303" s="247" t="s">
        <v>600</v>
      </c>
      <c r="D303" s="194">
        <v>0</v>
      </c>
      <c r="E303" s="194">
        <v>1688720.47</v>
      </c>
      <c r="F303" s="45" t="str">
        <f t="shared" si="68"/>
        <v>-</v>
      </c>
    </row>
    <row r="304" spans="1:6" ht="12.75" customHeight="1" x14ac:dyDescent="0.2">
      <c r="A304" s="63">
        <v>96</v>
      </c>
      <c r="B304" s="220" t="s">
        <v>601</v>
      </c>
      <c r="C304" s="247" t="s">
        <v>602</v>
      </c>
      <c r="D304" s="194">
        <v>252079.12</v>
      </c>
      <c r="E304" s="194">
        <v>376657.05</v>
      </c>
      <c r="F304" s="45">
        <f t="shared" si="68"/>
        <v>149.42017014340576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6550.01</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6550.01</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6550.01</v>
      </c>
      <c r="F341" s="45" t="str">
        <f t="shared" si="72"/>
        <v>-</v>
      </c>
    </row>
    <row r="342" spans="1:6" ht="12.75" customHeight="1" x14ac:dyDescent="0.2">
      <c r="A342" s="63">
        <v>7241</v>
      </c>
      <c r="B342" s="64" t="s">
        <v>676</v>
      </c>
      <c r="C342" s="247" t="s">
        <v>677</v>
      </c>
      <c r="D342" s="194">
        <v>0</v>
      </c>
      <c r="E342" s="194">
        <v>300.01</v>
      </c>
      <c r="F342" s="45" t="str">
        <f t="shared" si="72"/>
        <v>-</v>
      </c>
    </row>
    <row r="343" spans="1:6" ht="12.75" customHeight="1" x14ac:dyDescent="0.2">
      <c r="A343" s="63">
        <v>7242</v>
      </c>
      <c r="B343" s="64" t="s">
        <v>678</v>
      </c>
      <c r="C343" s="247" t="s">
        <v>679</v>
      </c>
      <c r="D343" s="194">
        <v>0</v>
      </c>
      <c r="E343" s="194">
        <v>6250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465630.15</v>
      </c>
      <c r="E360" s="60">
        <f t="shared" si="86"/>
        <v>950629.62</v>
      </c>
      <c r="F360" s="45">
        <f t="shared" si="72"/>
        <v>204.1598079505805</v>
      </c>
    </row>
    <row r="361" spans="1:6" ht="12.75" customHeight="1" x14ac:dyDescent="0.2">
      <c r="A361" s="63">
        <v>41</v>
      </c>
      <c r="B361" s="64" t="s">
        <v>714</v>
      </c>
      <c r="C361" s="247" t="s">
        <v>715</v>
      </c>
      <c r="D361" s="60">
        <f t="shared" ref="D361:E361" si="87">D362+D366</f>
        <v>0</v>
      </c>
      <c r="E361" s="60">
        <f t="shared" si="87"/>
        <v>32404</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32404</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32404</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395074.06</v>
      </c>
      <c r="E373" s="60">
        <f t="shared" si="90"/>
        <v>778807.36</v>
      </c>
      <c r="F373" s="45">
        <f t="shared" si="72"/>
        <v>197.12945972712052</v>
      </c>
    </row>
    <row r="374" spans="1:6" ht="12.75" customHeight="1" x14ac:dyDescent="0.2">
      <c r="A374" s="63">
        <v>421</v>
      </c>
      <c r="B374" s="64" t="s">
        <v>732</v>
      </c>
      <c r="C374" s="247" t="s">
        <v>733</v>
      </c>
      <c r="D374" s="60">
        <f t="shared" ref="D374:E374" si="91">SUM(D375:D378)</f>
        <v>303077.92000000004</v>
      </c>
      <c r="E374" s="60">
        <f t="shared" si="91"/>
        <v>753459.84</v>
      </c>
      <c r="F374" s="45">
        <f t="shared" si="72"/>
        <v>248.6026827688404</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7500</v>
      </c>
      <c r="E376" s="194">
        <v>571452.21</v>
      </c>
      <c r="F376" s="45">
        <f t="shared" si="72"/>
        <v>7619.362799999999</v>
      </c>
    </row>
    <row r="377" spans="1:6" ht="12.75" customHeight="1" x14ac:dyDescent="0.2">
      <c r="A377" s="63">
        <v>4213</v>
      </c>
      <c r="B377" s="64" t="s">
        <v>642</v>
      </c>
      <c r="C377" s="247" t="s">
        <v>736</v>
      </c>
      <c r="D377" s="194">
        <v>10589.33</v>
      </c>
      <c r="E377" s="194">
        <v>12872.5</v>
      </c>
      <c r="F377" s="45">
        <f t="shared" si="72"/>
        <v>121.56104304993801</v>
      </c>
    </row>
    <row r="378" spans="1:6" ht="12.75" customHeight="1" x14ac:dyDescent="0.2">
      <c r="A378" s="63">
        <v>4214</v>
      </c>
      <c r="B378" s="64" t="s">
        <v>644</v>
      </c>
      <c r="C378" s="247" t="s">
        <v>737</v>
      </c>
      <c r="D378" s="194">
        <v>284988.59000000003</v>
      </c>
      <c r="E378" s="194">
        <v>169135.13</v>
      </c>
      <c r="F378" s="45">
        <f t="shared" si="72"/>
        <v>59.34803565293614</v>
      </c>
    </row>
    <row r="379" spans="1:6" ht="12.75" customHeight="1" x14ac:dyDescent="0.2">
      <c r="A379" s="63">
        <v>422</v>
      </c>
      <c r="B379" s="64" t="s">
        <v>738</v>
      </c>
      <c r="C379" s="247" t="s">
        <v>739</v>
      </c>
      <c r="D379" s="60">
        <f t="shared" ref="D379:E379" si="92">SUM(D380:D387)</f>
        <v>79274.73</v>
      </c>
      <c r="E379" s="60">
        <f t="shared" si="92"/>
        <v>12114.66</v>
      </c>
      <c r="F379" s="45">
        <f t="shared" si="72"/>
        <v>15.281868509675151</v>
      </c>
    </row>
    <row r="380" spans="1:6" ht="12.75" customHeight="1" x14ac:dyDescent="0.2">
      <c r="A380" s="63">
        <v>4221</v>
      </c>
      <c r="B380" s="64" t="s">
        <v>648</v>
      </c>
      <c r="C380" s="247" t="s">
        <v>740</v>
      </c>
      <c r="D380" s="194">
        <v>3166.36</v>
      </c>
      <c r="E380" s="194">
        <v>2523.48</v>
      </c>
      <c r="F380" s="45">
        <f t="shared" si="72"/>
        <v>79.696560087924311</v>
      </c>
    </row>
    <row r="381" spans="1:6" ht="12.75" customHeight="1" x14ac:dyDescent="0.2">
      <c r="A381" s="63">
        <v>4222</v>
      </c>
      <c r="B381" s="64" t="s">
        <v>741</v>
      </c>
      <c r="C381" s="247" t="s">
        <v>742</v>
      </c>
      <c r="D381" s="194">
        <v>10</v>
      </c>
      <c r="E381" s="194">
        <v>0</v>
      </c>
      <c r="F381" s="45">
        <f t="shared" si="72"/>
        <v>0</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76098.37</v>
      </c>
      <c r="E386" s="194">
        <v>9591.18</v>
      </c>
      <c r="F386" s="45">
        <f t="shared" si="72"/>
        <v>12.603660236086531</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12721.41</v>
      </c>
      <c r="E393" s="60">
        <f t="shared" si="94"/>
        <v>13232.86</v>
      </c>
      <c r="F393" s="45">
        <f t="shared" si="72"/>
        <v>104.02038767715214</v>
      </c>
    </row>
    <row r="394" spans="1:6" ht="12.75" customHeight="1" x14ac:dyDescent="0.2">
      <c r="A394" s="63">
        <v>4241</v>
      </c>
      <c r="B394" s="64" t="s">
        <v>757</v>
      </c>
      <c r="C394" s="247" t="s">
        <v>758</v>
      </c>
      <c r="D394" s="194">
        <v>12081.41</v>
      </c>
      <c r="E394" s="194">
        <v>13232.86</v>
      </c>
      <c r="F394" s="45">
        <f t="shared" si="72"/>
        <v>109.53075841313225</v>
      </c>
    </row>
    <row r="395" spans="1:6" ht="12.75" customHeight="1" x14ac:dyDescent="0.2">
      <c r="A395" s="63">
        <v>4242</v>
      </c>
      <c r="B395" s="64" t="s">
        <v>678</v>
      </c>
      <c r="C395" s="247" t="s">
        <v>759</v>
      </c>
      <c r="D395" s="194">
        <v>640</v>
      </c>
      <c r="E395" s="194">
        <v>0</v>
      </c>
      <c r="F395" s="45">
        <f t="shared" si="72"/>
        <v>0</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70556.09</v>
      </c>
      <c r="E412" s="60">
        <f t="shared" si="100"/>
        <v>139418.26</v>
      </c>
      <c r="F412" s="45">
        <f t="shared" si="72"/>
        <v>197.59918668962527</v>
      </c>
    </row>
    <row r="413" spans="1:6" ht="12.75" customHeight="1" x14ac:dyDescent="0.2">
      <c r="A413" s="63">
        <v>451</v>
      </c>
      <c r="B413" s="64" t="s">
        <v>785</v>
      </c>
      <c r="C413" s="247" t="s">
        <v>786</v>
      </c>
      <c r="D413" s="194">
        <v>70556.09</v>
      </c>
      <c r="E413" s="194">
        <v>139418.26</v>
      </c>
      <c r="F413" s="45">
        <f t="shared" si="72"/>
        <v>197.59918668962527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465630.15</v>
      </c>
      <c r="E418" s="60">
        <f t="shared" si="102"/>
        <v>944079.61</v>
      </c>
      <c r="F418" s="45">
        <f t="shared" si="72"/>
        <v>202.75310995217984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854608.8</v>
      </c>
      <c r="E420" s="194">
        <v>1139517.25</v>
      </c>
      <c r="F420" s="45">
        <f t="shared" si="72"/>
        <v>133.33787927294921</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1308566.6200000003</v>
      </c>
      <c r="E422" s="60">
        <f>E6+E308</f>
        <v>2647299.1700000004</v>
      </c>
      <c r="F422" s="45">
        <f t="shared" si="72"/>
        <v>202.30526513048298</v>
      </c>
    </row>
    <row r="423" spans="1:6" ht="12.75" customHeight="1" x14ac:dyDescent="0.2">
      <c r="A423" s="63" t="s">
        <v>582</v>
      </c>
      <c r="B423" s="64" t="s">
        <v>805</v>
      </c>
      <c r="C423" s="247" t="s">
        <v>806</v>
      </c>
      <c r="D423" s="60">
        <f t="shared" ref="D423:E423" si="103">D299+D360</f>
        <v>1726935.58</v>
      </c>
      <c r="E423" s="60">
        <f t="shared" si="103"/>
        <v>2196919.75</v>
      </c>
      <c r="F423" s="45">
        <f t="shared" si="72"/>
        <v>127.21492193704181</v>
      </c>
    </row>
    <row r="424" spans="1:6" ht="12.75" customHeight="1" x14ac:dyDescent="0.2">
      <c r="A424" s="63" t="s">
        <v>582</v>
      </c>
      <c r="B424" s="64" t="s">
        <v>807</v>
      </c>
      <c r="C424" s="247" t="s">
        <v>808</v>
      </c>
      <c r="D424" s="60">
        <f t="shared" ref="D424:E424" si="104">IF(D422&gt;=D423,D422-D423,0)</f>
        <v>0</v>
      </c>
      <c r="E424" s="60">
        <f t="shared" si="104"/>
        <v>450379.42000000039</v>
      </c>
      <c r="F424" s="45" t="str">
        <f t="shared" si="72"/>
        <v>-</v>
      </c>
    </row>
    <row r="425" spans="1:6" ht="12.75" customHeight="1" x14ac:dyDescent="0.2">
      <c r="A425" s="63" t="s">
        <v>582</v>
      </c>
      <c r="B425" s="64" t="s">
        <v>809</v>
      </c>
      <c r="C425" s="247" t="s">
        <v>810</v>
      </c>
      <c r="D425" s="60">
        <f t="shared" ref="D425:E425" si="105">IF(D423&gt;=D422,D423-D422,0)</f>
        <v>418368.95999999973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537912.49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2828237.7199999997</v>
      </c>
      <c r="F427" s="45" t="str">
        <f t="shared" si="72"/>
        <v>-</v>
      </c>
    </row>
    <row r="428" spans="1:6" ht="24" x14ac:dyDescent="0.2">
      <c r="A428" s="249" t="s">
        <v>816</v>
      </c>
      <c r="B428" s="243" t="s">
        <v>817</v>
      </c>
      <c r="C428" s="250" t="s">
        <v>818</v>
      </c>
      <c r="D428" s="81">
        <f t="shared" ref="D428:E428" si="108">D304+D421</f>
        <v>252079.12</v>
      </c>
      <c r="E428" s="81">
        <f t="shared" si="108"/>
        <v>376657.05</v>
      </c>
      <c r="F428" s="61">
        <f t="shared" si="72"/>
        <v>149.42017014340576</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100375.5</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100375.5</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100375.5</v>
      </c>
      <c r="F621" s="45" t="str">
        <f t="shared" si="109"/>
        <v>-</v>
      </c>
    </row>
    <row r="622" spans="1:6" ht="12.75" customHeight="1" x14ac:dyDescent="0.2">
      <c r="A622" s="63">
        <v>5471</v>
      </c>
      <c r="B622" s="64" t="s">
        <v>1194</v>
      </c>
      <c r="C622" s="247" t="s">
        <v>1195</v>
      </c>
      <c r="D622" s="194">
        <v>0</v>
      </c>
      <c r="E622" s="194">
        <v>100375.5</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100375.5</v>
      </c>
      <c r="F640" s="45" t="str">
        <f t="shared" si="109"/>
        <v>-</v>
      </c>
    </row>
    <row r="641" spans="1:6" ht="12.75" customHeight="1" x14ac:dyDescent="0.2">
      <c r="A641" s="63">
        <v>92213</v>
      </c>
      <c r="B641" s="64" t="s">
        <v>1232</v>
      </c>
      <c r="C641" s="247" t="s">
        <v>1233</v>
      </c>
      <c r="D641" s="194">
        <v>199084.21</v>
      </c>
      <c r="E641" s="194">
        <v>3547018.02</v>
      </c>
      <c r="F641" s="45">
        <f t="shared" si="109"/>
        <v>1781.6671749105567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1308566.6200000003</v>
      </c>
      <c r="E643" s="60">
        <f>E422+E430</f>
        <v>2647299.1700000004</v>
      </c>
      <c r="F643" s="45">
        <f t="shared" si="109"/>
        <v>202.30526513048298</v>
      </c>
    </row>
    <row r="644" spans="1:6" ht="12.75" customHeight="1" x14ac:dyDescent="0.2">
      <c r="A644" s="63" t="s">
        <v>582</v>
      </c>
      <c r="B644" s="64" t="s">
        <v>1238</v>
      </c>
      <c r="C644" s="247" t="s">
        <v>1239</v>
      </c>
      <c r="D644" s="60">
        <f>D423+D535</f>
        <v>1726935.58</v>
      </c>
      <c r="E644" s="60">
        <f>E423+E535</f>
        <v>2297295.25</v>
      </c>
      <c r="F644" s="45">
        <f t="shared" si="109"/>
        <v>133.02726961013798</v>
      </c>
    </row>
    <row r="645" spans="1:6" ht="12.75" customHeight="1" x14ac:dyDescent="0.2">
      <c r="A645" s="63" t="s">
        <v>582</v>
      </c>
      <c r="B645" s="64" t="s">
        <v>1240</v>
      </c>
      <c r="C645" s="247" t="s">
        <v>1241</v>
      </c>
      <c r="D645" s="60">
        <f t="shared" ref="D645:E645" si="163">IF(D643&gt;=D644,D643-D644,0)</f>
        <v>0</v>
      </c>
      <c r="E645" s="60">
        <f t="shared" si="163"/>
        <v>350003.92000000039</v>
      </c>
      <c r="F645" s="45" t="str">
        <f t="shared" si="109"/>
        <v>-</v>
      </c>
    </row>
    <row r="646" spans="1:6" ht="12.75" customHeight="1" x14ac:dyDescent="0.2">
      <c r="A646" s="63" t="s">
        <v>582</v>
      </c>
      <c r="B646" s="64" t="s">
        <v>1242</v>
      </c>
      <c r="C646" s="247" t="s">
        <v>1243</v>
      </c>
      <c r="D646" s="60">
        <f t="shared" ref="D646:E646" si="164">IF(D644&gt;=D643,D644-D643,0)</f>
        <v>418368.95999999973</v>
      </c>
      <c r="E646" s="60">
        <f t="shared" si="164"/>
        <v>0</v>
      </c>
      <c r="F646" s="45">
        <f t="shared" si="109"/>
        <v>0</v>
      </c>
    </row>
    <row r="647" spans="1:6" ht="24" x14ac:dyDescent="0.2">
      <c r="A647" s="251" t="s">
        <v>1244</v>
      </c>
      <c r="B647" s="64" t="s">
        <v>1245</v>
      </c>
      <c r="C647" s="252" t="s">
        <v>1244</v>
      </c>
      <c r="D647" s="60">
        <f>IF(D426-D427+D641-D642&gt;=0,D426-D427+D641-D642,0)</f>
        <v>736996.7</v>
      </c>
      <c r="E647" s="60">
        <f>IF(E426-E427+E641-E642&gt;=0,E426-E427+E641-E642,0)</f>
        <v>718780.30000000028</v>
      </c>
      <c r="F647" s="45">
        <f t="shared" si="109"/>
        <v>97.528292867525778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318627.74000000022</v>
      </c>
      <c r="E649" s="60">
        <f t="shared" si="165"/>
        <v>1068784.2200000007</v>
      </c>
      <c r="F649" s="45">
        <f t="shared" si="109"/>
        <v>335.43351247446316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847071.68</v>
      </c>
      <c r="E653" s="194">
        <v>1797895.68</v>
      </c>
      <c r="F653" s="45">
        <f t="shared" ref="F653:F740" si="167">IF(D653&lt;&gt;0,IF(E653/D653&gt;=100,"&gt;&gt;100",E653/D653*100),"-")</f>
        <v>212.24835187501486</v>
      </c>
    </row>
    <row r="654" spans="1:6" ht="12.75" customHeight="1" x14ac:dyDescent="0.2">
      <c r="A654" s="63" t="s">
        <v>1257</v>
      </c>
      <c r="B654" s="64" t="s">
        <v>1258</v>
      </c>
      <c r="C654" s="247" t="s">
        <v>1257</v>
      </c>
      <c r="D654" s="194">
        <v>1749638.93</v>
      </c>
      <c r="E654" s="194">
        <v>3167438.92</v>
      </c>
      <c r="F654" s="45">
        <f t="shared" si="167"/>
        <v>181.03386165510159</v>
      </c>
    </row>
    <row r="655" spans="1:6" ht="12.75" customHeight="1" x14ac:dyDescent="0.2">
      <c r="A655" s="63" t="s">
        <v>1259</v>
      </c>
      <c r="B655" s="64" t="s">
        <v>1260</v>
      </c>
      <c r="C655" s="247" t="s">
        <v>1259</v>
      </c>
      <c r="D655" s="194">
        <v>2133648.33</v>
      </c>
      <c r="E655" s="194">
        <v>3630808.37</v>
      </c>
      <c r="F655" s="45">
        <f t="shared" si="167"/>
        <v>170.16901609085693</v>
      </c>
    </row>
    <row r="656" spans="1:6" ht="24" x14ac:dyDescent="0.2">
      <c r="A656" s="63">
        <v>11</v>
      </c>
      <c r="B656" s="64" t="s">
        <v>1261</v>
      </c>
      <c r="C656" s="247" t="s">
        <v>1262</v>
      </c>
      <c r="D656" s="60">
        <f t="shared" ref="D656:E656" si="168">+D653+D654-D655</f>
        <v>463062.2799999998</v>
      </c>
      <c r="E656" s="60">
        <f t="shared" si="168"/>
        <v>1334526.2299999995</v>
      </c>
      <c r="F656" s="45">
        <f t="shared" si="167"/>
        <v>288.1958405249506</v>
      </c>
    </row>
    <row r="657" spans="1:6" ht="24" x14ac:dyDescent="0.2">
      <c r="A657" s="63" t="s">
        <v>582</v>
      </c>
      <c r="B657" s="64" t="s">
        <v>1263</v>
      </c>
      <c r="C657" s="247" t="s">
        <v>1264</v>
      </c>
      <c r="D657" s="253">
        <v>12</v>
      </c>
      <c r="E657" s="253">
        <v>15</v>
      </c>
      <c r="F657" s="45">
        <f t="shared" si="167"/>
        <v>125</v>
      </c>
    </row>
    <row r="658" spans="1:6" ht="24" x14ac:dyDescent="0.2">
      <c r="A658" s="63" t="s">
        <v>582</v>
      </c>
      <c r="B658" s="64" t="s">
        <v>1265</v>
      </c>
      <c r="C658" s="247" t="s">
        <v>1266</v>
      </c>
      <c r="D658" s="253">
        <v>28</v>
      </c>
      <c r="E658" s="253">
        <v>29</v>
      </c>
      <c r="F658" s="45">
        <f t="shared" si="167"/>
        <v>103.57142857142858</v>
      </c>
    </row>
    <row r="659" spans="1:6" ht="12.75" customHeight="1" x14ac:dyDescent="0.2">
      <c r="A659" s="63" t="s">
        <v>582</v>
      </c>
      <c r="B659" s="64" t="s">
        <v>1267</v>
      </c>
      <c r="C659" s="247" t="s">
        <v>1268</v>
      </c>
      <c r="D659" s="253">
        <v>9</v>
      </c>
      <c r="E659" s="253">
        <v>12</v>
      </c>
      <c r="F659" s="45">
        <f t="shared" si="167"/>
        <v>133.33333333333331</v>
      </c>
    </row>
    <row r="660" spans="1:6" ht="12.75" customHeight="1" x14ac:dyDescent="0.2">
      <c r="A660" s="63" t="s">
        <v>582</v>
      </c>
      <c r="B660" s="64" t="s">
        <v>1269</v>
      </c>
      <c r="C660" s="247" t="s">
        <v>1270</v>
      </c>
      <c r="D660" s="253">
        <v>25</v>
      </c>
      <c r="E660" s="253">
        <v>26</v>
      </c>
      <c r="F660" s="45">
        <f t="shared" si="167"/>
        <v>104</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42974.6</v>
      </c>
      <c r="F663" s="71" t="str">
        <f t="shared" si="167"/>
        <v>-</v>
      </c>
    </row>
    <row r="664" spans="1:6" ht="12.75" customHeight="1" x14ac:dyDescent="0.2">
      <c r="A664" s="70" t="s">
        <v>1278</v>
      </c>
      <c r="B664" s="65" t="s">
        <v>1279</v>
      </c>
      <c r="C664" s="277" t="s">
        <v>1278</v>
      </c>
      <c r="D664" s="192">
        <v>0</v>
      </c>
      <c r="E664" s="192">
        <v>158462.46</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429.01</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35126</v>
      </c>
      <c r="E669" s="194">
        <v>36834.78</v>
      </c>
      <c r="F669" s="45">
        <f t="shared" si="167"/>
        <v>104.86471559528555</v>
      </c>
    </row>
    <row r="670" spans="1:6" ht="12.75" customHeight="1" x14ac:dyDescent="0.2">
      <c r="A670" s="63">
        <v>63312</v>
      </c>
      <c r="B670" s="64" t="s">
        <v>1290</v>
      </c>
      <c r="C670" s="247" t="s">
        <v>1291</v>
      </c>
      <c r="D670" s="194">
        <v>19972.95</v>
      </c>
      <c r="E670" s="194">
        <v>5600</v>
      </c>
      <c r="F670" s="45">
        <f t="shared" si="167"/>
        <v>28.037921288542755</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20000</v>
      </c>
      <c r="E673" s="194">
        <v>195976.19</v>
      </c>
      <c r="F673" s="45">
        <f t="shared" si="167"/>
        <v>979.8809500000001</v>
      </c>
    </row>
    <row r="674" spans="1:6" ht="12.75" customHeight="1" x14ac:dyDescent="0.2">
      <c r="A674" s="63">
        <v>63322</v>
      </c>
      <c r="B674" s="64" t="s">
        <v>1298</v>
      </c>
      <c r="C674" s="247" t="s">
        <v>1299</v>
      </c>
      <c r="D674" s="194">
        <v>75000</v>
      </c>
      <c r="E674" s="194">
        <v>13000</v>
      </c>
      <c r="F674" s="45">
        <f t="shared" si="167"/>
        <v>17.333333333333336</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2500</v>
      </c>
      <c r="E679" s="192">
        <v>0</v>
      </c>
      <c r="F679" s="71">
        <f t="shared" si="167"/>
        <v>0</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33920</v>
      </c>
      <c r="E683" s="192">
        <v>52700</v>
      </c>
      <c r="F683" s="71">
        <f t="shared" si="167"/>
        <v>155.36556603773585</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6285</v>
      </c>
      <c r="E685" s="194">
        <v>6730</v>
      </c>
      <c r="F685" s="45">
        <f t="shared" si="167"/>
        <v>107.08035003977724</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783046.21</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11803.53</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14225.3</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34564.839999999997</v>
      </c>
      <c r="E724" s="192">
        <v>41587.82</v>
      </c>
      <c r="F724" s="71">
        <f t="shared" si="167"/>
        <v>120.31827718571822</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8574</v>
      </c>
      <c r="E734" s="192">
        <v>7522</v>
      </c>
      <c r="F734" s="71">
        <f t="shared" si="167"/>
        <v>87.730347562397952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15329.88</v>
      </c>
      <c r="E737" s="194">
        <v>15503.83</v>
      </c>
      <c r="F737" s="45">
        <f t="shared" si="167"/>
        <v>101.13471207863336</v>
      </c>
    </row>
    <row r="738" spans="1:6" ht="12.75" customHeight="1" x14ac:dyDescent="0.2">
      <c r="A738" s="63" t="s">
        <v>1406</v>
      </c>
      <c r="B738" s="64" t="s">
        <v>1407</v>
      </c>
      <c r="C738" s="247" t="s">
        <v>1406</v>
      </c>
      <c r="D738" s="194">
        <v>2248.7199999999998</v>
      </c>
      <c r="E738" s="194">
        <v>1345.61</v>
      </c>
      <c r="F738" s="45">
        <f t="shared" si="167"/>
        <v>59.838930591625463</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2302.17</v>
      </c>
      <c r="E741" s="192">
        <v>891.72</v>
      </c>
      <c r="F741" s="71">
        <f t="shared" ref="F741:F1006" si="169">IF(D741&lt;&gt;0,IF(E741/D741&gt;=100,"&gt;&gt;100",E741/D741*100),"-")</f>
        <v>38.733890199246794</v>
      </c>
    </row>
    <row r="742" spans="1:6" ht="12.75" customHeight="1" x14ac:dyDescent="0.2">
      <c r="A742" s="70" t="s">
        <v>1414</v>
      </c>
      <c r="B742" s="65" t="s">
        <v>1415</v>
      </c>
      <c r="C742" s="278" t="s">
        <v>1414</v>
      </c>
      <c r="D742" s="192">
        <v>0</v>
      </c>
      <c r="E742" s="192">
        <v>120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1345.9</v>
      </c>
      <c r="E777" s="192">
        <v>0</v>
      </c>
      <c r="F777" s="71">
        <f t="shared" si="169"/>
        <v>0</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300</v>
      </c>
      <c r="E843" s="194">
        <v>2109</v>
      </c>
      <c r="F843" s="45">
        <f t="shared" si="169"/>
        <v>703</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12623.88</v>
      </c>
      <c r="E846" s="194">
        <v>11453.8</v>
      </c>
      <c r="F846" s="45">
        <f t="shared" si="169"/>
        <v>90.73121734363761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11958.92</v>
      </c>
      <c r="E848" s="194">
        <v>15948.92</v>
      </c>
      <c r="F848" s="45">
        <f t="shared" si="169"/>
        <v>133.36421683563401</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1000</v>
      </c>
      <c r="E850" s="194">
        <v>0</v>
      </c>
      <c r="F850" s="45">
        <f t="shared" si="169"/>
        <v>0</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665</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100375.5</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4"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4888448.8099999996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2132672.5900000003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1163050.4200000002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432692.95</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557628.92000000004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2688.11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11487</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30176.720000000001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128376.72</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957642.47</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11979.7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3020548.33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1164154.1000000001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422514.36</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563367.54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2866.76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11487</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30841.72</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133076.72</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1031595.78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100375.5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100375.5</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724422.95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4000573.0700000003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17745.98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13186.95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7842.07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7842.07</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5344.88</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5344.88</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4559.03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4559.03</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3982827.09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153369.73000000001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114668.44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3645726.73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69062.19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29582</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13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cp:lastModifiedBy>
  <cp:lastPrinted>2026-07-27T07:28:28Z</cp:lastPrinted>
  <dcterms:created xsi:type="dcterms:W3CDTF">2022-04-01T05:14:30Z</dcterms:created>
  <dcterms:modified xsi:type="dcterms:W3CDTF">2026-07-27T07:31:17Z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