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Sanja\Dropbox\Izvještaji\2025\GFI 2025\Razina 23\"/>
    </mc:Choice>
  </mc:AlternateContent>
  <xr:revisionPtr revIDLastSave="0" documentId="13_ncr:1_{AE56E47B-3824-4CFB-B858-34E8B1B64223}"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E340" i="9" s="1"/>
  <c r="B340" i="9" s="1"/>
  <c r="F340" i="9"/>
  <c r="F339" i="9"/>
  <c r="F338" i="9"/>
  <c r="F337" i="9"/>
  <c r="F336" i="9"/>
  <c r="H335" i="9"/>
  <c r="E335" i="9" s="1"/>
  <c r="B335" i="9" s="1"/>
  <c r="G335" i="9"/>
  <c r="F335" i="9"/>
  <c r="F334" i="9"/>
  <c r="H333" i="9"/>
  <c r="G333" i="9"/>
  <c r="E333" i="9" s="1"/>
  <c r="F333" i="9"/>
  <c r="B333" i="9"/>
  <c r="H332" i="9"/>
  <c r="G332" i="9"/>
  <c r="F332" i="9"/>
  <c r="E332" i="9"/>
  <c r="B332" i="9" s="1"/>
  <c r="H331" i="9"/>
  <c r="E331" i="9" s="1"/>
  <c r="G331" i="9"/>
  <c r="F331" i="9"/>
  <c r="B331" i="9"/>
  <c r="H330" i="9"/>
  <c r="G330" i="9"/>
  <c r="F330" i="9"/>
  <c r="E330" i="9"/>
  <c r="B330" i="9" s="1"/>
  <c r="H329" i="9"/>
  <c r="G329" i="9"/>
  <c r="F329" i="9"/>
  <c r="H328" i="9"/>
  <c r="G328" i="9"/>
  <c r="F328" i="9"/>
  <c r="E328" i="9"/>
  <c r="B328" i="9" s="1"/>
  <c r="H327" i="9"/>
  <c r="G327" i="9"/>
  <c r="F327" i="9"/>
  <c r="H326" i="9"/>
  <c r="G326" i="9"/>
  <c r="E326" i="9" s="1"/>
  <c r="B326" i="9" s="1"/>
  <c r="F326" i="9"/>
  <c r="H325" i="9"/>
  <c r="G325" i="9"/>
  <c r="E325" i="9" s="1"/>
  <c r="F325" i="9"/>
  <c r="B325" i="9"/>
  <c r="H324" i="9"/>
  <c r="G324" i="9"/>
  <c r="E324" i="9" s="1"/>
  <c r="B324" i="9" s="1"/>
  <c r="F324" i="9"/>
  <c r="H323" i="9"/>
  <c r="E323" i="9" s="1"/>
  <c r="G323" i="9"/>
  <c r="F323" i="9"/>
  <c r="B323" i="9"/>
  <c r="H322" i="9"/>
  <c r="G322" i="9"/>
  <c r="E322" i="9" s="1"/>
  <c r="B322" i="9" s="1"/>
  <c r="F322" i="9"/>
  <c r="H321" i="9"/>
  <c r="G321" i="9"/>
  <c r="E321" i="9" s="1"/>
  <c r="F321" i="9"/>
  <c r="B321" i="9"/>
  <c r="H320" i="9"/>
  <c r="G320" i="9"/>
  <c r="E320" i="9" s="1"/>
  <c r="B320" i="9" s="1"/>
  <c r="F320" i="9"/>
  <c r="H319" i="9"/>
  <c r="E319" i="9" s="1"/>
  <c r="G319" i="9"/>
  <c r="F319" i="9"/>
  <c r="B319" i="9"/>
  <c r="H318" i="9"/>
  <c r="G318" i="9"/>
  <c r="F318" i="9"/>
  <c r="E318" i="9"/>
  <c r="B318" i="9" s="1"/>
  <c r="H317" i="9"/>
  <c r="G317" i="9"/>
  <c r="E317" i="9" s="1"/>
  <c r="F317" i="9"/>
  <c r="B317" i="9"/>
  <c r="F316" i="9"/>
  <c r="F315" i="9"/>
  <c r="F314" i="9"/>
  <c r="H313" i="9"/>
  <c r="G313" i="9"/>
  <c r="E313" i="9" s="1"/>
  <c r="F313" i="9"/>
  <c r="H312" i="9"/>
  <c r="G312" i="9"/>
  <c r="E312" i="9" s="1"/>
  <c r="B312" i="9" s="1"/>
  <c r="F312" i="9"/>
  <c r="H311" i="9"/>
  <c r="E311" i="9" s="1"/>
  <c r="B311" i="9" s="1"/>
  <c r="G311" i="9"/>
  <c r="F311" i="9"/>
  <c r="F310" i="9"/>
  <c r="F309" i="9"/>
  <c r="F308" i="9"/>
  <c r="H307" i="9"/>
  <c r="G307" i="9"/>
  <c r="E307" i="9" s="1"/>
  <c r="B307" i="9" s="1"/>
  <c r="F307" i="9"/>
  <c r="F306" i="9"/>
  <c r="H305" i="9"/>
  <c r="E305" i="9" s="1"/>
  <c r="G305" i="9"/>
  <c r="F305" i="9"/>
  <c r="B305" i="9"/>
  <c r="H304" i="9"/>
  <c r="E304" i="9" s="1"/>
  <c r="B304" i="9" s="1"/>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B291" i="9" s="1"/>
  <c r="M290" i="9"/>
  <c r="F290" i="9" s="1"/>
  <c r="B290" i="9" s="1"/>
  <c r="L290" i="9"/>
  <c r="E290" i="9"/>
  <c r="M289" i="9"/>
  <c r="L289" i="9"/>
  <c r="F289" i="9" s="1"/>
  <c r="E289" i="9"/>
  <c r="B289" i="9" s="1"/>
  <c r="M288" i="9"/>
  <c r="F288" i="9" s="1"/>
  <c r="L288" i="9"/>
  <c r="E288" i="9"/>
  <c r="B288" i="9"/>
  <c r="M287" i="9"/>
  <c r="L287" i="9"/>
  <c r="F287" i="9" s="1"/>
  <c r="E287" i="9"/>
  <c r="B287" i="9" s="1"/>
  <c r="M286" i="9"/>
  <c r="F286" i="9" s="1"/>
  <c r="B286" i="9" s="1"/>
  <c r="L286" i="9"/>
  <c r="E286" i="9"/>
  <c r="M285" i="9"/>
  <c r="L285" i="9"/>
  <c r="F285" i="9" s="1"/>
  <c r="E285" i="9"/>
  <c r="B285" i="9" s="1"/>
  <c r="M284" i="9"/>
  <c r="F284" i="9" s="1"/>
  <c r="B284" i="9" s="1"/>
  <c r="L284" i="9"/>
  <c r="E284" i="9"/>
  <c r="M283" i="9"/>
  <c r="L283" i="9"/>
  <c r="F283" i="9" s="1"/>
  <c r="E283" i="9"/>
  <c r="B283" i="9" s="1"/>
  <c r="M282" i="9"/>
  <c r="F282" i="9" s="1"/>
  <c r="B282" i="9" s="1"/>
  <c r="L282" i="9"/>
  <c r="E282" i="9"/>
  <c r="M281" i="9"/>
  <c r="L281" i="9"/>
  <c r="F281" i="9" s="1"/>
  <c r="E281" i="9"/>
  <c r="B281" i="9" s="1"/>
  <c r="M280" i="9"/>
  <c r="F280" i="9" s="1"/>
  <c r="L280" i="9"/>
  <c r="E280" i="9"/>
  <c r="B280" i="9"/>
  <c r="M279" i="9"/>
  <c r="L279" i="9"/>
  <c r="F279" i="9" s="1"/>
  <c r="E279" i="9"/>
  <c r="B279" i="9" s="1"/>
  <c r="M278" i="9"/>
  <c r="F278" i="9" s="1"/>
  <c r="L278" i="9"/>
  <c r="E278" i="9"/>
  <c r="B278" i="9"/>
  <c r="M277" i="9"/>
  <c r="L277" i="9"/>
  <c r="F277" i="9" s="1"/>
  <c r="E277" i="9"/>
  <c r="B277" i="9" s="1"/>
  <c r="M276" i="9"/>
  <c r="F276" i="9" s="1"/>
  <c r="B276" i="9" s="1"/>
  <c r="L276" i="9"/>
  <c r="E276" i="9"/>
  <c r="M275" i="9"/>
  <c r="L275" i="9"/>
  <c r="F275" i="9" s="1"/>
  <c r="E275" i="9"/>
  <c r="B275" i="9" s="1"/>
  <c r="M274" i="9"/>
  <c r="F274" i="9" s="1"/>
  <c r="B274" i="9" s="1"/>
  <c r="L274" i="9"/>
  <c r="E274" i="9"/>
  <c r="M273" i="9"/>
  <c r="L273" i="9"/>
  <c r="F273" i="9" s="1"/>
  <c r="E273" i="9"/>
  <c r="B273" i="9" s="1"/>
  <c r="M272" i="9"/>
  <c r="F272" i="9" s="1"/>
  <c r="L272" i="9"/>
  <c r="E272" i="9"/>
  <c r="B272" i="9"/>
  <c r="M271" i="9"/>
  <c r="L271" i="9"/>
  <c r="F271" i="9" s="1"/>
  <c r="E271" i="9"/>
  <c r="B271" i="9" s="1"/>
  <c r="M270" i="9"/>
  <c r="F270" i="9" s="1"/>
  <c r="B270" i="9" s="1"/>
  <c r="L270" i="9"/>
  <c r="E270" i="9"/>
  <c r="M269" i="9"/>
  <c r="L269" i="9"/>
  <c r="F269" i="9" s="1"/>
  <c r="E269" i="9"/>
  <c r="B269" i="9" s="1"/>
  <c r="M268" i="9"/>
  <c r="F268" i="9" s="1"/>
  <c r="B268" i="9" s="1"/>
  <c r="L268" i="9"/>
  <c r="E268" i="9"/>
  <c r="M267" i="9"/>
  <c r="L267" i="9"/>
  <c r="F267" i="9" s="1"/>
  <c r="E267" i="9"/>
  <c r="B267" i="9" s="1"/>
  <c r="M266" i="9"/>
  <c r="F266" i="9" s="1"/>
  <c r="B266" i="9" s="1"/>
  <c r="L266" i="9"/>
  <c r="E266" i="9"/>
  <c r="M265" i="9"/>
  <c r="L265" i="9"/>
  <c r="F265" i="9"/>
  <c r="E265" i="9"/>
  <c r="B265" i="9" s="1"/>
  <c r="M264" i="9"/>
  <c r="F264" i="9" s="1"/>
  <c r="B264" i="9" s="1"/>
  <c r="L264" i="9"/>
  <c r="E264" i="9"/>
  <c r="M263" i="9"/>
  <c r="L263" i="9"/>
  <c r="F263" i="9" s="1"/>
  <c r="E263" i="9"/>
  <c r="B263" i="9" s="1"/>
  <c r="M262" i="9"/>
  <c r="L262" i="9"/>
  <c r="F262" i="9"/>
  <c r="E262" i="9"/>
  <c r="M261" i="9"/>
  <c r="L261" i="9"/>
  <c r="F261" i="9"/>
  <c r="E261" i="9"/>
  <c r="M260" i="9"/>
  <c r="L260" i="9"/>
  <c r="F260" i="9"/>
  <c r="B260" i="9" s="1"/>
  <c r="E260" i="9"/>
  <c r="M259" i="9"/>
  <c r="L259" i="9"/>
  <c r="F259" i="9" s="1"/>
  <c r="B259" i="9" s="1"/>
  <c r="E259" i="9"/>
  <c r="M258" i="9"/>
  <c r="F258" i="9" s="1"/>
  <c r="L258" i="9"/>
  <c r="E258" i="9"/>
  <c r="B258" i="9"/>
  <c r="M257" i="9"/>
  <c r="L257" i="9"/>
  <c r="F257" i="9"/>
  <c r="E257" i="9"/>
  <c r="B257" i="9" s="1"/>
  <c r="M256" i="9"/>
  <c r="F256" i="9" s="1"/>
  <c r="L256" i="9"/>
  <c r="E256" i="9"/>
  <c r="B256" i="9"/>
  <c r="M255" i="9"/>
  <c r="L255" i="9"/>
  <c r="F255" i="9" s="1"/>
  <c r="E255" i="9"/>
  <c r="B255" i="9"/>
  <c r="M254" i="9"/>
  <c r="L254" i="9"/>
  <c r="F254" i="9"/>
  <c r="E254" i="9"/>
  <c r="B254" i="9" s="1"/>
  <c r="M253" i="9"/>
  <c r="L253" i="9"/>
  <c r="F253" i="9"/>
  <c r="E253" i="9"/>
  <c r="M252" i="9"/>
  <c r="L252" i="9"/>
  <c r="F252" i="9"/>
  <c r="B252" i="9" s="1"/>
  <c r="E252" i="9"/>
  <c r="M251" i="9"/>
  <c r="L251" i="9"/>
  <c r="F251" i="9" s="1"/>
  <c r="B251" i="9" s="1"/>
  <c r="E251" i="9"/>
  <c r="M250" i="9"/>
  <c r="F250" i="9" s="1"/>
  <c r="B250" i="9" s="1"/>
  <c r="L250" i="9"/>
  <c r="E250" i="9"/>
  <c r="M249" i="9"/>
  <c r="L249" i="9"/>
  <c r="F249" i="9"/>
  <c r="E249" i="9"/>
  <c r="B249" i="9" s="1"/>
  <c r="M248" i="9"/>
  <c r="F248" i="9" s="1"/>
  <c r="B248" i="9" s="1"/>
  <c r="L248" i="9"/>
  <c r="E248" i="9"/>
  <c r="M247" i="9"/>
  <c r="L247" i="9"/>
  <c r="E247" i="9"/>
  <c r="M246" i="9"/>
  <c r="L246" i="9"/>
  <c r="F246" i="9"/>
  <c r="E246" i="9"/>
  <c r="B246" i="9" s="1"/>
  <c r="M245" i="9"/>
  <c r="L245" i="9"/>
  <c r="F245" i="9"/>
  <c r="E245" i="9"/>
  <c r="M244" i="9"/>
  <c r="L244" i="9"/>
  <c r="F244" i="9"/>
  <c r="B244" i="9" s="1"/>
  <c r="E244" i="9"/>
  <c r="M243" i="9"/>
  <c r="L243" i="9"/>
  <c r="E243" i="9"/>
  <c r="M242" i="9"/>
  <c r="F242" i="9" s="1"/>
  <c r="B242" i="9" s="1"/>
  <c r="L242" i="9"/>
  <c r="E242" i="9"/>
  <c r="M241" i="9"/>
  <c r="L241" i="9"/>
  <c r="F241" i="9"/>
  <c r="E241" i="9"/>
  <c r="B241" i="9" s="1"/>
  <c r="M240" i="9"/>
  <c r="F240" i="9" s="1"/>
  <c r="B240" i="9" s="1"/>
  <c r="L240" i="9"/>
  <c r="E240" i="9"/>
  <c r="M239" i="9"/>
  <c r="L239" i="9"/>
  <c r="F239" i="9" s="1"/>
  <c r="E239" i="9"/>
  <c r="B239" i="9"/>
  <c r="M238" i="9"/>
  <c r="L238" i="9"/>
  <c r="F238" i="9"/>
  <c r="E238" i="9"/>
  <c r="B238" i="9" s="1"/>
  <c r="M237" i="9"/>
  <c r="L237" i="9"/>
  <c r="F237" i="9" s="1"/>
  <c r="E237" i="9"/>
  <c r="M236" i="9"/>
  <c r="L236" i="9"/>
  <c r="F236" i="9" s="1"/>
  <c r="B236" i="9" s="1"/>
  <c r="E236" i="9"/>
  <c r="M235" i="9"/>
  <c r="L235" i="9"/>
  <c r="F235" i="9" s="1"/>
  <c r="B235" i="9" s="1"/>
  <c r="E235" i="9"/>
  <c r="M234" i="9"/>
  <c r="F234" i="9" s="1"/>
  <c r="B234" i="9" s="1"/>
  <c r="L234" i="9"/>
  <c r="E234" i="9"/>
  <c r="M233" i="9"/>
  <c r="L233" i="9"/>
  <c r="F233" i="9"/>
  <c r="E233" i="9"/>
  <c r="B233" i="9" s="1"/>
  <c r="M232" i="9"/>
  <c r="F232" i="9" s="1"/>
  <c r="B232" i="9" s="1"/>
  <c r="L232" i="9"/>
  <c r="E232" i="9"/>
  <c r="M231" i="9"/>
  <c r="L231" i="9"/>
  <c r="F231" i="9" s="1"/>
  <c r="E231" i="9"/>
  <c r="B231" i="9" s="1"/>
  <c r="M230" i="9"/>
  <c r="L230" i="9"/>
  <c r="F230" i="9"/>
  <c r="E230" i="9"/>
  <c r="M229" i="9"/>
  <c r="L229" i="9"/>
  <c r="F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H170" i="9"/>
  <c r="G170" i="9"/>
  <c r="E170" i="9" s="1"/>
  <c r="F170" i="9"/>
  <c r="H169" i="9"/>
  <c r="G169" i="9"/>
  <c r="E169" i="9" s="1"/>
  <c r="F169" i="9"/>
  <c r="B169" i="9"/>
  <c r="H168" i="9"/>
  <c r="G168" i="9"/>
  <c r="F168" i="9"/>
  <c r="E168" i="9"/>
  <c r="B168" i="9" s="1"/>
  <c r="H167" i="9"/>
  <c r="G167" i="9"/>
  <c r="F167" i="9"/>
  <c r="E167" i="9"/>
  <c r="H166" i="9"/>
  <c r="G166" i="9"/>
  <c r="E166" i="9" s="1"/>
  <c r="F166" i="9"/>
  <c r="H165" i="9"/>
  <c r="G165" i="9"/>
  <c r="E165" i="9" s="1"/>
  <c r="F165" i="9"/>
  <c r="B165" i="9"/>
  <c r="H164" i="9"/>
  <c r="G164" i="9"/>
  <c r="F164" i="9"/>
  <c r="E164" i="9"/>
  <c r="B164" i="9" s="1"/>
  <c r="H163" i="9"/>
  <c r="G163" i="9"/>
  <c r="F163" i="9"/>
  <c r="E163" i="9"/>
  <c r="H162" i="9"/>
  <c r="G162" i="9"/>
  <c r="E162" i="9" s="1"/>
  <c r="B162" i="9" s="1"/>
  <c r="F162" i="9"/>
  <c r="H161" i="9"/>
  <c r="G161" i="9"/>
  <c r="E161" i="9" s="1"/>
  <c r="B161" i="9" s="1"/>
  <c r="F161" i="9"/>
  <c r="H160" i="9"/>
  <c r="G160" i="9"/>
  <c r="F160" i="9"/>
  <c r="E160" i="9"/>
  <c r="B160" i="9" s="1"/>
  <c r="H159" i="9"/>
  <c r="G159" i="9"/>
  <c r="F159" i="9"/>
  <c r="E159" i="9"/>
  <c r="H158" i="9"/>
  <c r="G158" i="9"/>
  <c r="E158" i="9" s="1"/>
  <c r="B158" i="9" s="1"/>
  <c r="F158" i="9"/>
  <c r="H157" i="9"/>
  <c r="G157" i="9"/>
  <c r="E157" i="9" s="1"/>
  <c r="B157" i="9" s="1"/>
  <c r="F157" i="9"/>
  <c r="F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E150" i="9" s="1"/>
  <c r="F150" i="9"/>
  <c r="H149" i="9"/>
  <c r="G149" i="9"/>
  <c r="F149" i="9"/>
  <c r="H148" i="9"/>
  <c r="E148" i="9" s="1"/>
  <c r="B148" i="9" s="1"/>
  <c r="G148" i="9"/>
  <c r="F148" i="9"/>
  <c r="H147" i="9"/>
  <c r="G147" i="9"/>
  <c r="F147" i="9"/>
  <c r="E147" i="9"/>
  <c r="B147" i="9" s="1"/>
  <c r="H146" i="9"/>
  <c r="G146" i="9"/>
  <c r="E146" i="9" s="1"/>
  <c r="F146" i="9"/>
  <c r="H145" i="9"/>
  <c r="G145" i="9"/>
  <c r="F145" i="9"/>
  <c r="H144" i="9"/>
  <c r="E144" i="9" s="1"/>
  <c r="B144" i="9" s="1"/>
  <c r="G144" i="9"/>
  <c r="F144" i="9"/>
  <c r="H143" i="9"/>
  <c r="G143" i="9"/>
  <c r="F143" i="9"/>
  <c r="E143" i="9"/>
  <c r="B143" i="9" s="1"/>
  <c r="H142" i="9"/>
  <c r="G142" i="9"/>
  <c r="E142" i="9" s="1"/>
  <c r="F142" i="9"/>
  <c r="H141" i="9"/>
  <c r="G141" i="9"/>
  <c r="F141" i="9"/>
  <c r="H140" i="9"/>
  <c r="E140" i="9" s="1"/>
  <c r="B140" i="9" s="1"/>
  <c r="G140" i="9"/>
  <c r="F140" i="9"/>
  <c r="H139" i="9"/>
  <c r="G139" i="9"/>
  <c r="F139" i="9"/>
  <c r="E139" i="9"/>
  <c r="B139" i="9" s="1"/>
  <c r="H138" i="9"/>
  <c r="G138" i="9"/>
  <c r="E138" i="9" s="1"/>
  <c r="F138" i="9"/>
  <c r="H137" i="9"/>
  <c r="G137" i="9"/>
  <c r="F137" i="9"/>
  <c r="H136" i="9"/>
  <c r="E136" i="9" s="1"/>
  <c r="B136" i="9" s="1"/>
  <c r="G136" i="9"/>
  <c r="F136" i="9"/>
  <c r="H135" i="9"/>
  <c r="G135" i="9"/>
  <c r="F135" i="9"/>
  <c r="E135" i="9"/>
  <c r="B135" i="9" s="1"/>
  <c r="H134" i="9"/>
  <c r="G134" i="9"/>
  <c r="E134" i="9" s="1"/>
  <c r="F134" i="9"/>
  <c r="H133" i="9"/>
  <c r="G133" i="9"/>
  <c r="F133" i="9"/>
  <c r="H132" i="9"/>
  <c r="E132" i="9" s="1"/>
  <c r="B132" i="9" s="1"/>
  <c r="G132" i="9"/>
  <c r="F132" i="9"/>
  <c r="H131" i="9"/>
  <c r="G131" i="9"/>
  <c r="F131" i="9"/>
  <c r="E131" i="9"/>
  <c r="B131" i="9" s="1"/>
  <c r="H130" i="9"/>
  <c r="G130" i="9"/>
  <c r="E130" i="9" s="1"/>
  <c r="F130" i="9"/>
  <c r="H129" i="9"/>
  <c r="G129" i="9"/>
  <c r="F129" i="9"/>
  <c r="H128" i="9"/>
  <c r="E128" i="9" s="1"/>
  <c r="B128" i="9" s="1"/>
  <c r="G128" i="9"/>
  <c r="F128" i="9"/>
  <c r="H127" i="9"/>
  <c r="G127" i="9"/>
  <c r="F127" i="9"/>
  <c r="E127" i="9"/>
  <c r="B127" i="9" s="1"/>
  <c r="H126" i="9"/>
  <c r="G126" i="9"/>
  <c r="E126" i="9" s="1"/>
  <c r="F126" i="9"/>
  <c r="H125" i="9"/>
  <c r="G125" i="9"/>
  <c r="F125" i="9"/>
  <c r="H124" i="9"/>
  <c r="E124" i="9" s="1"/>
  <c r="B124" i="9" s="1"/>
  <c r="G124" i="9"/>
  <c r="F124" i="9"/>
  <c r="H123" i="9"/>
  <c r="G123" i="9"/>
  <c r="F123" i="9"/>
  <c r="E123" i="9"/>
  <c r="B123" i="9" s="1"/>
  <c r="H122" i="9"/>
  <c r="G122" i="9"/>
  <c r="E122" i="9" s="1"/>
  <c r="F122" i="9"/>
  <c r="H121" i="9"/>
  <c r="G121" i="9"/>
  <c r="F121" i="9"/>
  <c r="H120" i="9"/>
  <c r="E120" i="9" s="1"/>
  <c r="B120" i="9" s="1"/>
  <c r="G120" i="9"/>
  <c r="F120" i="9"/>
  <c r="H119" i="9"/>
  <c r="G119" i="9"/>
  <c r="F119" i="9"/>
  <c r="E119" i="9"/>
  <c r="B119" i="9" s="1"/>
  <c r="H118" i="9"/>
  <c r="G118" i="9"/>
  <c r="E118" i="9" s="1"/>
  <c r="F118" i="9"/>
  <c r="H117" i="9"/>
  <c r="G117" i="9"/>
  <c r="F117" i="9"/>
  <c r="H116" i="9"/>
  <c r="E116" i="9" s="1"/>
  <c r="B116" i="9" s="1"/>
  <c r="G116" i="9"/>
  <c r="F116" i="9"/>
  <c r="H115" i="9"/>
  <c r="G115" i="9"/>
  <c r="F115" i="9"/>
  <c r="E115" i="9"/>
  <c r="B115" i="9" s="1"/>
  <c r="H114" i="9"/>
  <c r="G114" i="9"/>
  <c r="E114" i="9" s="1"/>
  <c r="F114" i="9"/>
  <c r="H113" i="9"/>
  <c r="G113" i="9"/>
  <c r="F113" i="9"/>
  <c r="H112" i="9"/>
  <c r="E112" i="9" s="1"/>
  <c r="B112" i="9" s="1"/>
  <c r="G112" i="9"/>
  <c r="F112" i="9"/>
  <c r="H111" i="9"/>
  <c r="G111" i="9"/>
  <c r="F111" i="9"/>
  <c r="E111" i="9"/>
  <c r="B111" i="9" s="1"/>
  <c r="H110" i="9"/>
  <c r="G110" i="9"/>
  <c r="E110" i="9" s="1"/>
  <c r="F110" i="9"/>
  <c r="H109" i="9"/>
  <c r="G109" i="9"/>
  <c r="F109" i="9"/>
  <c r="H108" i="9"/>
  <c r="E108" i="9" s="1"/>
  <c r="B108" i="9" s="1"/>
  <c r="G108" i="9"/>
  <c r="F108" i="9"/>
  <c r="H107" i="9"/>
  <c r="G107" i="9"/>
  <c r="F107" i="9"/>
  <c r="E107" i="9"/>
  <c r="B107" i="9" s="1"/>
  <c r="H106" i="9"/>
  <c r="G106" i="9"/>
  <c r="E106" i="9" s="1"/>
  <c r="F106" i="9"/>
  <c r="H105" i="9"/>
  <c r="G105" i="9"/>
  <c r="F105" i="9"/>
  <c r="H104" i="9"/>
  <c r="E104" i="9" s="1"/>
  <c r="B104" i="9" s="1"/>
  <c r="G104" i="9"/>
  <c r="F104" i="9"/>
  <c r="H103" i="9"/>
  <c r="G103" i="9"/>
  <c r="F103" i="9"/>
  <c r="E103" i="9"/>
  <c r="B103" i="9" s="1"/>
  <c r="H102" i="9"/>
  <c r="G102" i="9"/>
  <c r="E102" i="9" s="1"/>
  <c r="F102" i="9"/>
  <c r="H101" i="9"/>
  <c r="G101" i="9"/>
  <c r="F101" i="9"/>
  <c r="H100" i="9"/>
  <c r="E100" i="9" s="1"/>
  <c r="B100" i="9" s="1"/>
  <c r="G100" i="9"/>
  <c r="F100" i="9"/>
  <c r="H99" i="9"/>
  <c r="G99" i="9"/>
  <c r="F99" i="9"/>
  <c r="E99" i="9"/>
  <c r="B99" i="9" s="1"/>
  <c r="H98" i="9"/>
  <c r="G98" i="9"/>
  <c r="E98" i="9" s="1"/>
  <c r="F98" i="9"/>
  <c r="B98" i="9"/>
  <c r="H97" i="9"/>
  <c r="G97" i="9"/>
  <c r="F97" i="9"/>
  <c r="E97" i="9"/>
  <c r="B97" i="9" s="1"/>
  <c r="H96" i="9"/>
  <c r="E96" i="9" s="1"/>
  <c r="G96" i="9"/>
  <c r="F96" i="9"/>
  <c r="B96" i="9"/>
  <c r="H95" i="9"/>
  <c r="G95" i="9"/>
  <c r="F95" i="9"/>
  <c r="E95" i="9"/>
  <c r="B95" i="9" s="1"/>
  <c r="H94" i="9"/>
  <c r="G94" i="9"/>
  <c r="E94" i="9" s="1"/>
  <c r="F94" i="9"/>
  <c r="B94" i="9"/>
  <c r="H93" i="9"/>
  <c r="G93" i="9"/>
  <c r="F93" i="9"/>
  <c r="E93" i="9"/>
  <c r="B93" i="9" s="1"/>
  <c r="H92" i="9"/>
  <c r="E92" i="9" s="1"/>
  <c r="G92" i="9"/>
  <c r="F92" i="9"/>
  <c r="H91" i="9"/>
  <c r="G91" i="9"/>
  <c r="E91" i="9" s="1"/>
  <c r="B91" i="9" s="1"/>
  <c r="F91" i="9"/>
  <c r="H90" i="9"/>
  <c r="G90" i="9"/>
  <c r="E90" i="9" s="1"/>
  <c r="B90" i="9" s="1"/>
  <c r="F90" i="9"/>
  <c r="H89" i="9"/>
  <c r="G89" i="9"/>
  <c r="E89" i="9" s="1"/>
  <c r="B89" i="9" s="1"/>
  <c r="F89" i="9"/>
  <c r="H88" i="9"/>
  <c r="E88" i="9" s="1"/>
  <c r="G88" i="9"/>
  <c r="F88" i="9"/>
  <c r="B88" i="9"/>
  <c r="H87" i="9"/>
  <c r="G87" i="9"/>
  <c r="F87" i="9"/>
  <c r="E87" i="9"/>
  <c r="B87" i="9" s="1"/>
  <c r="H86" i="9"/>
  <c r="G86" i="9"/>
  <c r="E86" i="9" s="1"/>
  <c r="F86" i="9"/>
  <c r="B86" i="9"/>
  <c r="H85" i="9"/>
  <c r="G85" i="9"/>
  <c r="F85" i="9"/>
  <c r="E85" i="9"/>
  <c r="B85" i="9" s="1"/>
  <c r="H84" i="9"/>
  <c r="E84" i="9" s="1"/>
  <c r="B84" i="9" s="1"/>
  <c r="G84" i="9"/>
  <c r="F84" i="9"/>
  <c r="H83" i="9"/>
  <c r="G83" i="9"/>
  <c r="F83" i="9"/>
  <c r="H82" i="9"/>
  <c r="G82" i="9"/>
  <c r="E82" i="9" s="1"/>
  <c r="B82" i="9" s="1"/>
  <c r="F82" i="9"/>
  <c r="H81" i="9"/>
  <c r="G81" i="9"/>
  <c r="F81" i="9"/>
  <c r="H80" i="9"/>
  <c r="G80" i="9"/>
  <c r="F80" i="9"/>
  <c r="E80" i="9"/>
  <c r="B80" i="9" s="1"/>
  <c r="H79" i="9"/>
  <c r="G79" i="9"/>
  <c r="F79" i="9"/>
  <c r="E79" i="9"/>
  <c r="H78" i="9"/>
  <c r="G78" i="9"/>
  <c r="E78" i="9" s="1"/>
  <c r="F78" i="9"/>
  <c r="B78" i="9" s="1"/>
  <c r="H77" i="9"/>
  <c r="G77" i="9"/>
  <c r="F77" i="9"/>
  <c r="E77" i="9"/>
  <c r="B77" i="9" s="1"/>
  <c r="H76" i="9"/>
  <c r="E76" i="9" s="1"/>
  <c r="G76" i="9"/>
  <c r="F76" i="9"/>
  <c r="H75" i="9"/>
  <c r="G75" i="9"/>
  <c r="E75" i="9" s="1"/>
  <c r="B75" i="9" s="1"/>
  <c r="F75" i="9"/>
  <c r="H74" i="9"/>
  <c r="G74" i="9"/>
  <c r="F74" i="9"/>
  <c r="H73" i="9"/>
  <c r="G73" i="9"/>
  <c r="F73" i="9"/>
  <c r="H72" i="9"/>
  <c r="E72" i="9" s="1"/>
  <c r="B72" i="9" s="1"/>
  <c r="G72" i="9"/>
  <c r="F72" i="9"/>
  <c r="H71" i="9"/>
  <c r="G71" i="9"/>
  <c r="F71" i="9"/>
  <c r="E71" i="9"/>
  <c r="B71" i="9" s="1"/>
  <c r="H70" i="9"/>
  <c r="G70" i="9"/>
  <c r="E70" i="9" s="1"/>
  <c r="F70" i="9"/>
  <c r="B70" i="9"/>
  <c r="H69" i="9"/>
  <c r="G69" i="9"/>
  <c r="F69" i="9"/>
  <c r="E69" i="9"/>
  <c r="B69" i="9" s="1"/>
  <c r="H68" i="9"/>
  <c r="E68" i="9" s="1"/>
  <c r="B68" i="9" s="1"/>
  <c r="G68" i="9"/>
  <c r="F68" i="9"/>
  <c r="H67" i="9"/>
  <c r="G67" i="9"/>
  <c r="E67" i="9" s="1"/>
  <c r="B67" i="9" s="1"/>
  <c r="F67" i="9"/>
  <c r="H66" i="9"/>
  <c r="G66" i="9"/>
  <c r="E66" i="9" s="1"/>
  <c r="B66" i="9" s="1"/>
  <c r="F66" i="9"/>
  <c r="H65" i="9"/>
  <c r="G65" i="9"/>
  <c r="F65" i="9"/>
  <c r="H64" i="9"/>
  <c r="E64" i="9" s="1"/>
  <c r="B64" i="9" s="1"/>
  <c r="G64" i="9"/>
  <c r="F64" i="9"/>
  <c r="H63" i="9"/>
  <c r="G63" i="9"/>
  <c r="F63" i="9"/>
  <c r="E63" i="9"/>
  <c r="B63" i="9" s="1"/>
  <c r="H62" i="9"/>
  <c r="G62" i="9"/>
  <c r="E62" i="9" s="1"/>
  <c r="F62" i="9"/>
  <c r="B62" i="9"/>
  <c r="H61" i="9"/>
  <c r="G61" i="9"/>
  <c r="F61" i="9"/>
  <c r="E61" i="9"/>
  <c r="B61" i="9" s="1"/>
  <c r="H60" i="9"/>
  <c r="E60" i="9" s="1"/>
  <c r="G60" i="9"/>
  <c r="F60" i="9"/>
  <c r="H59" i="9"/>
  <c r="G59" i="9"/>
  <c r="E59" i="9" s="1"/>
  <c r="B59" i="9" s="1"/>
  <c r="F59" i="9"/>
  <c r="H58" i="9"/>
  <c r="G58" i="9"/>
  <c r="E58" i="9" s="1"/>
  <c r="B58" i="9" s="1"/>
  <c r="F58" i="9"/>
  <c r="H57" i="9"/>
  <c r="G57" i="9"/>
  <c r="E57" i="9" s="1"/>
  <c r="B57" i="9" s="1"/>
  <c r="F57" i="9"/>
  <c r="H56" i="9"/>
  <c r="E56" i="9" s="1"/>
  <c r="G56" i="9"/>
  <c r="F56" i="9"/>
  <c r="B56" i="9"/>
  <c r="H55" i="9"/>
  <c r="G55" i="9"/>
  <c r="F55" i="9"/>
  <c r="E55" i="9"/>
  <c r="B55" i="9" s="1"/>
  <c r="H54" i="9"/>
  <c r="G54" i="9"/>
  <c r="E54" i="9" s="1"/>
  <c r="F54" i="9"/>
  <c r="B54" i="9"/>
  <c r="H53" i="9"/>
  <c r="G53" i="9"/>
  <c r="F53" i="9"/>
  <c r="E53" i="9"/>
  <c r="B53" i="9" s="1"/>
  <c r="H52" i="9"/>
  <c r="E52" i="9" s="1"/>
  <c r="B52" i="9" s="1"/>
  <c r="G52" i="9"/>
  <c r="F52" i="9"/>
  <c r="H51" i="9"/>
  <c r="G51" i="9"/>
  <c r="E51" i="9" s="1"/>
  <c r="B51" i="9" s="1"/>
  <c r="F51" i="9"/>
  <c r="H50" i="9"/>
  <c r="G50" i="9"/>
  <c r="E50" i="9" s="1"/>
  <c r="B50" i="9" s="1"/>
  <c r="F50" i="9"/>
  <c r="H49" i="9"/>
  <c r="G49" i="9"/>
  <c r="F49" i="9"/>
  <c r="H48" i="9"/>
  <c r="G48" i="9"/>
  <c r="F48" i="9"/>
  <c r="E48" i="9"/>
  <c r="B48" i="9" s="1"/>
  <c r="H47" i="9"/>
  <c r="G47" i="9"/>
  <c r="F47" i="9"/>
  <c r="E47" i="9"/>
  <c r="H46" i="9"/>
  <c r="G46" i="9"/>
  <c r="E46" i="9" s="1"/>
  <c r="F46" i="9"/>
  <c r="B46" i="9" s="1"/>
  <c r="H45" i="9"/>
  <c r="G45" i="9"/>
  <c r="F45" i="9"/>
  <c r="E45" i="9"/>
  <c r="B45" i="9" s="1"/>
  <c r="H44" i="9"/>
  <c r="E44" i="9" s="1"/>
  <c r="G44" i="9"/>
  <c r="F44" i="9"/>
  <c r="H43" i="9"/>
  <c r="G43" i="9"/>
  <c r="E43" i="9" s="1"/>
  <c r="B43" i="9" s="1"/>
  <c r="F43" i="9"/>
  <c r="H42" i="9"/>
  <c r="G42" i="9"/>
  <c r="E42" i="9" s="1"/>
  <c r="B42" i="9" s="1"/>
  <c r="F42" i="9"/>
  <c r="H41" i="9"/>
  <c r="G41" i="9"/>
  <c r="F41" i="9"/>
  <c r="H40" i="9"/>
  <c r="E40" i="9" s="1"/>
  <c r="B40" i="9" s="1"/>
  <c r="G40" i="9"/>
  <c r="F40" i="9"/>
  <c r="H39" i="9"/>
  <c r="G39" i="9"/>
  <c r="F39" i="9"/>
  <c r="E39" i="9"/>
  <c r="B39" i="9" s="1"/>
  <c r="H38" i="9"/>
  <c r="G38" i="9"/>
  <c r="E38" i="9" s="1"/>
  <c r="F38" i="9"/>
  <c r="B38" i="9"/>
  <c r="H37" i="9"/>
  <c r="G37" i="9"/>
  <c r="F37" i="9"/>
  <c r="E37" i="9"/>
  <c r="B37" i="9" s="1"/>
  <c r="H36" i="9"/>
  <c r="G36" i="9"/>
  <c r="F36" i="9"/>
  <c r="H35" i="9"/>
  <c r="G35" i="9"/>
  <c r="E35" i="9" s="1"/>
  <c r="B35" i="9" s="1"/>
  <c r="F35" i="9"/>
  <c r="H34" i="9"/>
  <c r="G34" i="9"/>
  <c r="E34" i="9" s="1"/>
  <c r="B34" i="9" s="1"/>
  <c r="F34" i="9"/>
  <c r="H33" i="9"/>
  <c r="G33" i="9"/>
  <c r="F33" i="9"/>
  <c r="H32" i="9"/>
  <c r="E32" i="9" s="1"/>
  <c r="G32" i="9"/>
  <c r="F32" i="9"/>
  <c r="B32" i="9"/>
  <c r="H31" i="9"/>
  <c r="G31" i="9"/>
  <c r="F31" i="9"/>
  <c r="E31" i="9"/>
  <c r="B31" i="9" s="1"/>
  <c r="H30" i="9"/>
  <c r="G30" i="9"/>
  <c r="E30" i="9" s="1"/>
  <c r="F30" i="9"/>
  <c r="B30" i="9"/>
  <c r="H29" i="9"/>
  <c r="G29" i="9"/>
  <c r="F29" i="9"/>
  <c r="E29" i="9"/>
  <c r="B29" i="9" s="1"/>
  <c r="H28" i="9"/>
  <c r="E28" i="9" s="1"/>
  <c r="G28" i="9"/>
  <c r="F28" i="9"/>
  <c r="H27" i="9"/>
  <c r="G27" i="9"/>
  <c r="E27" i="9" s="1"/>
  <c r="B27" i="9" s="1"/>
  <c r="F27" i="9"/>
  <c r="H26" i="9"/>
  <c r="G26" i="9"/>
  <c r="E26" i="9" s="1"/>
  <c r="B26" i="9" s="1"/>
  <c r="F26" i="9"/>
  <c r="H25" i="9"/>
  <c r="G25" i="9"/>
  <c r="E25" i="9" s="1"/>
  <c r="B25" i="9" s="1"/>
  <c r="F25" i="9"/>
  <c r="F24" i="9"/>
  <c r="F4" i="9"/>
  <c r="O3" i="9"/>
  <c r="I3" i="9"/>
  <c r="H3" i="9"/>
  <c r="G3" i="9"/>
  <c r="D104" i="8"/>
  <c r="D97" i="8"/>
  <c r="C1674" i="1" s="1"/>
  <c r="G1674" i="1" s="1"/>
  <c r="D92" i="8"/>
  <c r="C1669" i="1" s="1"/>
  <c r="D87" i="8"/>
  <c r="D82" i="8"/>
  <c r="D77" i="8"/>
  <c r="D72" i="8"/>
  <c r="C1649" i="1" s="1"/>
  <c r="D67" i="8"/>
  <c r="D62" i="8"/>
  <c r="D57" i="8"/>
  <c r="D52" i="8"/>
  <c r="D46" i="8"/>
  <c r="D37" i="8"/>
  <c r="D27" i="8"/>
  <c r="D25" i="8" s="1"/>
  <c r="D18" i="8"/>
  <c r="D8" i="8"/>
  <c r="C1585" i="1" s="1"/>
  <c r="E44" i="7"/>
  <c r="D44" i="7"/>
  <c r="H36" i="3" s="1"/>
  <c r="E39" i="7"/>
  <c r="D39" i="7"/>
  <c r="E38" i="7"/>
  <c r="D38" i="7"/>
  <c r="H35" i="3" s="1"/>
  <c r="E30" i="7"/>
  <c r="D30" i="7"/>
  <c r="C1563" i="1" s="1"/>
  <c r="E23" i="7"/>
  <c r="E22" i="7" s="1"/>
  <c r="D23" i="7"/>
  <c r="D22" i="7"/>
  <c r="E14" i="7"/>
  <c r="D14" i="7"/>
  <c r="E7" i="7"/>
  <c r="D7" i="7"/>
  <c r="E6" i="7"/>
  <c r="E5" i="7" s="1"/>
  <c r="F140" i="6"/>
  <c r="F139" i="6"/>
  <c r="F138" i="6"/>
  <c r="F137" i="6"/>
  <c r="F136" i="6"/>
  <c r="F135" i="6"/>
  <c r="F134" i="6"/>
  <c r="F133" i="6"/>
  <c r="F132" i="6"/>
  <c r="F131" i="6"/>
  <c r="F130" i="6"/>
  <c r="E130" i="6"/>
  <c r="D130" i="6"/>
  <c r="D129" i="6" s="1"/>
  <c r="E129" i="6"/>
  <c r="F128" i="6"/>
  <c r="F127" i="6"/>
  <c r="F126" i="6"/>
  <c r="F125" i="6"/>
  <c r="F124" i="6"/>
  <c r="F123" i="6"/>
  <c r="E122" i="6"/>
  <c r="D122" i="6"/>
  <c r="F122" i="6" s="1"/>
  <c r="F121" i="6"/>
  <c r="F120" i="6"/>
  <c r="F119" i="6"/>
  <c r="F118" i="6"/>
  <c r="E118" i="6"/>
  <c r="D118" i="6"/>
  <c r="F117" i="6"/>
  <c r="F116" i="6"/>
  <c r="E115" i="6"/>
  <c r="D115" i="6"/>
  <c r="D114" i="6"/>
  <c r="H30" i="3" s="1"/>
  <c r="F113" i="6"/>
  <c r="F112" i="6"/>
  <c r="F111" i="6"/>
  <c r="F110" i="6"/>
  <c r="F109" i="6"/>
  <c r="F108" i="6"/>
  <c r="E107" i="6"/>
  <c r="F107" i="6" s="1"/>
  <c r="D107" i="6"/>
  <c r="F106" i="6"/>
  <c r="F105" i="6"/>
  <c r="F104" i="6"/>
  <c r="F103" i="6"/>
  <c r="F102" i="6"/>
  <c r="F101" i="6"/>
  <c r="F100" i="6"/>
  <c r="E99" i="6"/>
  <c r="D99" i="6"/>
  <c r="F99" i="6" s="1"/>
  <c r="F98" i="6"/>
  <c r="F97" i="6"/>
  <c r="F96" i="6"/>
  <c r="F95" i="6"/>
  <c r="E94" i="6"/>
  <c r="D94" i="6"/>
  <c r="F93" i="6"/>
  <c r="F92" i="6"/>
  <c r="F91" i="6"/>
  <c r="F90" i="6"/>
  <c r="E90" i="6"/>
  <c r="E89" i="6" s="1"/>
  <c r="D1485" i="1" s="1"/>
  <c r="D90" i="6"/>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E39" i="6"/>
  <c r="F39" i="6" s="1"/>
  <c r="D39" i="6"/>
  <c r="F38" i="6"/>
  <c r="F37" i="6"/>
  <c r="F36"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3" i="5"/>
  <c r="F262" i="5"/>
  <c r="F261" i="5"/>
  <c r="E260" i="5"/>
  <c r="D1264" i="1" s="1"/>
  <c r="G1264" i="1"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E70" i="5" s="1"/>
  <c r="E69"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E578" i="4"/>
  <c r="D578" i="4"/>
  <c r="F578" i="4" s="1"/>
  <c r="F577" i="4"/>
  <c r="F576" i="4"/>
  <c r="E575" i="4"/>
  <c r="D575" i="4"/>
  <c r="F574" i="4"/>
  <c r="F573" i="4"/>
  <c r="F572" i="4"/>
  <c r="E572" i="4"/>
  <c r="E571" i="4" s="1"/>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30" i="1" s="1"/>
  <c r="D542" i="4"/>
  <c r="F542" i="4" s="1"/>
  <c r="F541" i="4"/>
  <c r="F540" i="4"/>
  <c r="F539" i="4"/>
  <c r="F538" i="4"/>
  <c r="E537" i="4"/>
  <c r="D537" i="4"/>
  <c r="F537" i="4" s="1"/>
  <c r="E535" i="4"/>
  <c r="F534" i="4"/>
  <c r="F533" i="4"/>
  <c r="F532" i="4"/>
  <c r="E532" i="4"/>
  <c r="D532" i="4"/>
  <c r="F531" i="4"/>
  <c r="F530" i="4"/>
  <c r="F529" i="4"/>
  <c r="E529" i="4"/>
  <c r="D529" i="4"/>
  <c r="F528" i="4"/>
  <c r="F527" i="4"/>
  <c r="E526" i="4"/>
  <c r="E522" i="4" s="1"/>
  <c r="D526" i="4"/>
  <c r="F526" i="4" s="1"/>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85" i="1" s="1"/>
  <c r="D492" i="4"/>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s="1"/>
  <c r="E428" i="4"/>
  <c r="F428" i="4" s="1"/>
  <c r="D428" i="4"/>
  <c r="E427" i="4"/>
  <c r="E648" i="4" s="1"/>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F401" i="4" s="1"/>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E273" i="4" s="1"/>
  <c r="D269" i="1" s="1"/>
  <c r="D274" i="4"/>
  <c r="F272" i="4"/>
  <c r="F271" i="4"/>
  <c r="F270" i="4"/>
  <c r="F269" i="4"/>
  <c r="E269" i="4"/>
  <c r="D269" i="4"/>
  <c r="F268" i="4"/>
  <c r="F267" i="4"/>
  <c r="F266" i="4"/>
  <c r="F265" i="4"/>
  <c r="F264" i="4"/>
  <c r="F263" i="4"/>
  <c r="E263" i="4"/>
  <c r="D263" i="4"/>
  <c r="D262" i="4" s="1"/>
  <c r="E262" i="4"/>
  <c r="F262" i="4" s="1"/>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26" i="1" s="1"/>
  <c r="D231" i="4"/>
  <c r="F229" i="4"/>
  <c r="F228" i="4"/>
  <c r="F227" i="4"/>
  <c r="F226" i="4"/>
  <c r="F225" i="4"/>
  <c r="E225" i="4"/>
  <c r="D225" i="4"/>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D164" i="4" s="1"/>
  <c r="F177" i="4"/>
  <c r="F176" i="4"/>
  <c r="F175" i="4"/>
  <c r="F174" i="4"/>
  <c r="F173" i="4"/>
  <c r="F172" i="4"/>
  <c r="F171" i="4"/>
  <c r="F170" i="4"/>
  <c r="E170" i="4"/>
  <c r="D170" i="4"/>
  <c r="F169" i="4"/>
  <c r="F168" i="4"/>
  <c r="F167" i="4"/>
  <c r="F166" i="4"/>
  <c r="F165"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E134" i="4" s="1"/>
  <c r="D130" i="1" s="1"/>
  <c r="D135" i="4"/>
  <c r="D134" i="4" s="1"/>
  <c r="F134" i="4" s="1"/>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F68" i="4"/>
  <c r="E68" i="4"/>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G36" i="3"/>
  <c r="B36" i="3"/>
  <c r="I35" i="3"/>
  <c r="G35" i="3"/>
  <c r="B35" i="3"/>
  <c r="I34" i="3"/>
  <c r="G34" i="3"/>
  <c r="B34" i="3"/>
  <c r="I33" i="3"/>
  <c r="G33" i="3"/>
  <c r="B33" i="3"/>
  <c r="G31" i="3"/>
  <c r="B31" i="3"/>
  <c r="G30" i="3"/>
  <c r="B30" i="3"/>
  <c r="I29" i="3"/>
  <c r="H29" i="3"/>
  <c r="G29" i="3"/>
  <c r="B29" i="3"/>
  <c r="I28" i="3"/>
  <c r="G28" i="3"/>
  <c r="B28" i="3"/>
  <c r="I27" i="3"/>
  <c r="G27" i="3"/>
  <c r="B27" i="3"/>
  <c r="G25" i="3"/>
  <c r="B25" i="3"/>
  <c r="G24" i="3"/>
  <c r="B24" i="3"/>
  <c r="I23" i="3"/>
  <c r="G23" i="3"/>
  <c r="B23" i="3"/>
  <c r="G22" i="3"/>
  <c r="B22" i="3"/>
  <c r="G20" i="3"/>
  <c r="B20" i="3"/>
  <c r="G19" i="3"/>
  <c r="B19" i="3"/>
  <c r="G18" i="3"/>
  <c r="B18" i="3"/>
  <c r="G17" i="3"/>
  <c r="B17" i="3"/>
  <c r="H10" i="3" a="1"/>
  <c r="H10" i="3" s="1"/>
  <c r="L3" i="9" s="1"/>
  <c r="H1686" i="1"/>
  <c r="C1686" i="1"/>
  <c r="G1686" i="1" s="1"/>
  <c r="H1685" i="1"/>
  <c r="G1685" i="1"/>
  <c r="C1685" i="1"/>
  <c r="H1684" i="1"/>
  <c r="G1684" i="1"/>
  <c r="C1684" i="1"/>
  <c r="C1683" i="1"/>
  <c r="H1683" i="1" s="1"/>
  <c r="H1682" i="1"/>
  <c r="C1682" i="1"/>
  <c r="G1682" i="1" s="1"/>
  <c r="G1681" i="1"/>
  <c r="C1681" i="1"/>
  <c r="H1681" i="1" s="1"/>
  <c r="C1680" i="1"/>
  <c r="G1679" i="1"/>
  <c r="C1679" i="1"/>
  <c r="H1679" i="1" s="1"/>
  <c r="C1678" i="1"/>
  <c r="H1677" i="1"/>
  <c r="G1677" i="1"/>
  <c r="C1677" i="1"/>
  <c r="H1676" i="1"/>
  <c r="G1676" i="1"/>
  <c r="C1676" i="1"/>
  <c r="C1675" i="1"/>
  <c r="H1674" i="1"/>
  <c r="H1673" i="1"/>
  <c r="G1673" i="1"/>
  <c r="C1673" i="1"/>
  <c r="G1672" i="1"/>
  <c r="C1672" i="1"/>
  <c r="H1672" i="1" s="1"/>
  <c r="G1671" i="1"/>
  <c r="C1671" i="1"/>
  <c r="H1671" i="1" s="1"/>
  <c r="H1670" i="1"/>
  <c r="C1670" i="1"/>
  <c r="G1670" i="1" s="1"/>
  <c r="H1669" i="1"/>
  <c r="G1669" i="1"/>
  <c r="H1668" i="1"/>
  <c r="C1668" i="1"/>
  <c r="G1668" i="1" s="1"/>
  <c r="C1667" i="1"/>
  <c r="H1666" i="1"/>
  <c r="C1666" i="1"/>
  <c r="G1666" i="1" s="1"/>
  <c r="H1665" i="1"/>
  <c r="G1665" i="1"/>
  <c r="C1665" i="1"/>
  <c r="C1664" i="1"/>
  <c r="G1664" i="1" s="1"/>
  <c r="G1663" i="1"/>
  <c r="C1663" i="1"/>
  <c r="H1663" i="1" s="1"/>
  <c r="C1662" i="1"/>
  <c r="H1661" i="1"/>
  <c r="G1661" i="1"/>
  <c r="C1661" i="1"/>
  <c r="C1660" i="1"/>
  <c r="C1659" i="1"/>
  <c r="C1658" i="1"/>
  <c r="G1658" i="1" s="1"/>
  <c r="H1657" i="1"/>
  <c r="G1657" i="1"/>
  <c r="C1657" i="1"/>
  <c r="C1656" i="1"/>
  <c r="G1655" i="1"/>
  <c r="C1655" i="1"/>
  <c r="H1655" i="1" s="1"/>
  <c r="C1654" i="1"/>
  <c r="H1653" i="1"/>
  <c r="G1653" i="1"/>
  <c r="C1653" i="1"/>
  <c r="G1652" i="1"/>
  <c r="C1652" i="1"/>
  <c r="H1652" i="1" s="1"/>
  <c r="C1651" i="1"/>
  <c r="C1650" i="1"/>
  <c r="H1649" i="1"/>
  <c r="G1649" i="1"/>
  <c r="H1648" i="1"/>
  <c r="G1648" i="1"/>
  <c r="C1648" i="1"/>
  <c r="C1647" i="1"/>
  <c r="H1647" i="1" s="1"/>
  <c r="H1646" i="1"/>
  <c r="C1646" i="1"/>
  <c r="G1646" i="1" s="1"/>
  <c r="H1645" i="1"/>
  <c r="G1645" i="1"/>
  <c r="C1645" i="1"/>
  <c r="G1644" i="1"/>
  <c r="C1644" i="1"/>
  <c r="H1644" i="1" s="1"/>
  <c r="G1643" i="1"/>
  <c r="C1643" i="1"/>
  <c r="H1643" i="1" s="1"/>
  <c r="H1642" i="1"/>
  <c r="C1642" i="1"/>
  <c r="G1642" i="1" s="1"/>
  <c r="H1641" i="1"/>
  <c r="G1641" i="1"/>
  <c r="C1641" i="1"/>
  <c r="H1640" i="1"/>
  <c r="G1640" i="1"/>
  <c r="C1640" i="1"/>
  <c r="G1639" i="1"/>
  <c r="C1639" i="1"/>
  <c r="H1639" i="1" s="1"/>
  <c r="H1638" i="1"/>
  <c r="C1638" i="1"/>
  <c r="G1638" i="1" s="1"/>
  <c r="H1637" i="1"/>
  <c r="G1637" i="1"/>
  <c r="C1637" i="1"/>
  <c r="G1636" i="1"/>
  <c r="C1636" i="1"/>
  <c r="H1636" i="1" s="1"/>
  <c r="G1635" i="1"/>
  <c r="C1635" i="1"/>
  <c r="H1635" i="1" s="1"/>
  <c r="H1634" i="1"/>
  <c r="C1634" i="1"/>
  <c r="G1634" i="1" s="1"/>
  <c r="H1633" i="1"/>
  <c r="G1633" i="1"/>
  <c r="C1633" i="1"/>
  <c r="H1632" i="1"/>
  <c r="G1632" i="1"/>
  <c r="C1632" i="1"/>
  <c r="G1631" i="1"/>
  <c r="C1631" i="1"/>
  <c r="H1631" i="1" s="1"/>
  <c r="H1630" i="1"/>
  <c r="C1630" i="1"/>
  <c r="G1630" i="1" s="1"/>
  <c r="G1627" i="1"/>
  <c r="C1627" i="1"/>
  <c r="H1627" i="1" s="1"/>
  <c r="C1626" i="1"/>
  <c r="H1625" i="1"/>
  <c r="G1625" i="1"/>
  <c r="C1625" i="1"/>
  <c r="C1624" i="1"/>
  <c r="C1623" i="1"/>
  <c r="H1620" i="1"/>
  <c r="G1620" i="1"/>
  <c r="C1620" i="1"/>
  <c r="G1619" i="1"/>
  <c r="C1619" i="1"/>
  <c r="H1619" i="1" s="1"/>
  <c r="H1618" i="1"/>
  <c r="C1618" i="1"/>
  <c r="G1618" i="1" s="1"/>
  <c r="H1617" i="1"/>
  <c r="G1617" i="1"/>
  <c r="C1617" i="1"/>
  <c r="C1616" i="1"/>
  <c r="G1615" i="1"/>
  <c r="C1615" i="1"/>
  <c r="H1615" i="1" s="1"/>
  <c r="C1614" i="1"/>
  <c r="H1613" i="1"/>
  <c r="G1613" i="1"/>
  <c r="C1613" i="1"/>
  <c r="H1612" i="1"/>
  <c r="G1612" i="1"/>
  <c r="C1612" i="1"/>
  <c r="C1611" i="1"/>
  <c r="H1610" i="1"/>
  <c r="C1610" i="1"/>
  <c r="G1610" i="1" s="1"/>
  <c r="H1609" i="1"/>
  <c r="G1609" i="1"/>
  <c r="C1609" i="1"/>
  <c r="G1608" i="1"/>
  <c r="C1608" i="1"/>
  <c r="H1608" i="1" s="1"/>
  <c r="G1607" i="1"/>
  <c r="C1607" i="1"/>
  <c r="H1607" i="1" s="1"/>
  <c r="H1606" i="1"/>
  <c r="C1606" i="1"/>
  <c r="G1606" i="1" s="1"/>
  <c r="H1605" i="1"/>
  <c r="G1605" i="1"/>
  <c r="C1605" i="1"/>
  <c r="H1604" i="1"/>
  <c r="G1604" i="1"/>
  <c r="C1604" i="1"/>
  <c r="C1603" i="1"/>
  <c r="H1603" i="1" s="1"/>
  <c r="H1602" i="1"/>
  <c r="C1602" i="1"/>
  <c r="G1602" i="1" s="1"/>
  <c r="H1601" i="1"/>
  <c r="G1601" i="1"/>
  <c r="C1601" i="1"/>
  <c r="G1600" i="1"/>
  <c r="C1600" i="1"/>
  <c r="H1600" i="1" s="1"/>
  <c r="G1599" i="1"/>
  <c r="C1599" i="1"/>
  <c r="H1599" i="1" s="1"/>
  <c r="H1598" i="1"/>
  <c r="C1598" i="1"/>
  <c r="G1598" i="1" s="1"/>
  <c r="H1597" i="1"/>
  <c r="G1597" i="1"/>
  <c r="C1597" i="1"/>
  <c r="H1596" i="1"/>
  <c r="G1596" i="1"/>
  <c r="C1596" i="1"/>
  <c r="G1595" i="1"/>
  <c r="C1595" i="1"/>
  <c r="H1595" i="1" s="1"/>
  <c r="H1594" i="1"/>
  <c r="C1594" i="1"/>
  <c r="G1594" i="1" s="1"/>
  <c r="H1593" i="1"/>
  <c r="G1593" i="1"/>
  <c r="C1593" i="1"/>
  <c r="G1592" i="1"/>
  <c r="C1592" i="1"/>
  <c r="H1592" i="1" s="1"/>
  <c r="G1591" i="1"/>
  <c r="C1591" i="1"/>
  <c r="H1591" i="1" s="1"/>
  <c r="H1590" i="1"/>
  <c r="C1590" i="1"/>
  <c r="G1590" i="1" s="1"/>
  <c r="H1589" i="1"/>
  <c r="G1589" i="1"/>
  <c r="C1589" i="1"/>
  <c r="H1588" i="1"/>
  <c r="G1588" i="1"/>
  <c r="C1588" i="1"/>
  <c r="G1587" i="1"/>
  <c r="C1587" i="1"/>
  <c r="H1587" i="1" s="1"/>
  <c r="H1586" i="1"/>
  <c r="C1586" i="1"/>
  <c r="G1586" i="1" s="1"/>
  <c r="C1584" i="1"/>
  <c r="H1582" i="1"/>
  <c r="C1582" i="1"/>
  <c r="G1582" i="1" s="1"/>
  <c r="J1581" i="1"/>
  <c r="G1581" i="1"/>
  <c r="D1581" i="1"/>
  <c r="C1581" i="1"/>
  <c r="H1580" i="1"/>
  <c r="G1580" i="1"/>
  <c r="D1580" i="1"/>
  <c r="C1580" i="1"/>
  <c r="J1580" i="1" s="1"/>
  <c r="J1579" i="1"/>
  <c r="D1579" i="1"/>
  <c r="C1579" i="1"/>
  <c r="D1578" i="1"/>
  <c r="C1578" i="1"/>
  <c r="H1577" i="1"/>
  <c r="D1577" i="1"/>
  <c r="C1577" i="1"/>
  <c r="G1577" i="1" s="1"/>
  <c r="J1576" i="1"/>
  <c r="G1576" i="1"/>
  <c r="D1576" i="1"/>
  <c r="C1576" i="1"/>
  <c r="H1575" i="1"/>
  <c r="G1575" i="1"/>
  <c r="D1575" i="1"/>
  <c r="C1575" i="1"/>
  <c r="J1575" i="1" s="1"/>
  <c r="J1574" i="1"/>
  <c r="D1574" i="1"/>
  <c r="C1574" i="1"/>
  <c r="D1573" i="1"/>
  <c r="C1573" i="1"/>
  <c r="H1572" i="1"/>
  <c r="D1572" i="1"/>
  <c r="C1572" i="1"/>
  <c r="G1572" i="1" s="1"/>
  <c r="H1571" i="1"/>
  <c r="D1571" i="1"/>
  <c r="C1571" i="1"/>
  <c r="G1571" i="1" s="1"/>
  <c r="G1570" i="1"/>
  <c r="D1570" i="1"/>
  <c r="C1570" i="1"/>
  <c r="J1570" i="1" s="1"/>
  <c r="H1569" i="1"/>
  <c r="G1569" i="1"/>
  <c r="I1569" i="1" s="1"/>
  <c r="D1569" i="1"/>
  <c r="C1569" i="1"/>
  <c r="J1569" i="1" s="1"/>
  <c r="I1568" i="1"/>
  <c r="G1568" i="1"/>
  <c r="D1568" i="1"/>
  <c r="C1568" i="1"/>
  <c r="H1568" i="1" s="1"/>
  <c r="H1567" i="1"/>
  <c r="D1567" i="1"/>
  <c r="C1567" i="1"/>
  <c r="J1566" i="1"/>
  <c r="G1566" i="1"/>
  <c r="D1566" i="1"/>
  <c r="C1566" i="1"/>
  <c r="H1565" i="1"/>
  <c r="G1565" i="1"/>
  <c r="D1565" i="1"/>
  <c r="C1565" i="1"/>
  <c r="J1565" i="1" s="1"/>
  <c r="D1564" i="1"/>
  <c r="C1564" i="1"/>
  <c r="G1563" i="1"/>
  <c r="D1563" i="1"/>
  <c r="H1562" i="1"/>
  <c r="G1562" i="1"/>
  <c r="I1562" i="1" s="1"/>
  <c r="D1562" i="1"/>
  <c r="C1562" i="1"/>
  <c r="J1562" i="1" s="1"/>
  <c r="J1561" i="1"/>
  <c r="D1561" i="1"/>
  <c r="C1561" i="1"/>
  <c r="G1560" i="1"/>
  <c r="D1560" i="1"/>
  <c r="C1560" i="1"/>
  <c r="G1559" i="1"/>
  <c r="D1559" i="1"/>
  <c r="C1559" i="1"/>
  <c r="D1558" i="1"/>
  <c r="C1558" i="1"/>
  <c r="D1557" i="1"/>
  <c r="C1557" i="1"/>
  <c r="G1556" i="1"/>
  <c r="D1556" i="1"/>
  <c r="C1556" i="1"/>
  <c r="H1556" i="1" s="1"/>
  <c r="D1555" i="1"/>
  <c r="H1554" i="1"/>
  <c r="G1554" i="1"/>
  <c r="I1554" i="1" s="1"/>
  <c r="D1554" i="1"/>
  <c r="C1554" i="1"/>
  <c r="J1554" i="1" s="1"/>
  <c r="D1553" i="1"/>
  <c r="J1553" i="1" s="1"/>
  <c r="C1553" i="1"/>
  <c r="G1552" i="1"/>
  <c r="D1552" i="1"/>
  <c r="C1552" i="1"/>
  <c r="G1551" i="1"/>
  <c r="D1551" i="1"/>
  <c r="C1551" i="1"/>
  <c r="H1550" i="1"/>
  <c r="G1550" i="1"/>
  <c r="D1550" i="1"/>
  <c r="C1550" i="1"/>
  <c r="J1550" i="1" s="1"/>
  <c r="J1549" i="1"/>
  <c r="D1549" i="1"/>
  <c r="C1549" i="1"/>
  <c r="G1548" i="1"/>
  <c r="D1548" i="1"/>
  <c r="C1548" i="1"/>
  <c r="H1547" i="1"/>
  <c r="D1547" i="1"/>
  <c r="C1547" i="1"/>
  <c r="G1546" i="1"/>
  <c r="D1546" i="1"/>
  <c r="J1546" i="1" s="1"/>
  <c r="C1546" i="1"/>
  <c r="I1545" i="1"/>
  <c r="H1545" i="1"/>
  <c r="D1545" i="1"/>
  <c r="C1545" i="1"/>
  <c r="G1545" i="1" s="1"/>
  <c r="J1544" i="1"/>
  <c r="H1544" i="1"/>
  <c r="D1544" i="1"/>
  <c r="G1544" i="1" s="1"/>
  <c r="C1544" i="1"/>
  <c r="J1543" i="1"/>
  <c r="H1543" i="1"/>
  <c r="D1543" i="1"/>
  <c r="C1543" i="1"/>
  <c r="G1543" i="1" s="1"/>
  <c r="H1542" i="1"/>
  <c r="G1542" i="1"/>
  <c r="D1542" i="1"/>
  <c r="J1542" i="1" s="1"/>
  <c r="C1542" i="1"/>
  <c r="D1541" i="1"/>
  <c r="C1541" i="1"/>
  <c r="D1540" i="1"/>
  <c r="D1539" i="1"/>
  <c r="D1538" i="1"/>
  <c r="D1536" i="1"/>
  <c r="H1536" i="1" s="1"/>
  <c r="C1536" i="1"/>
  <c r="H1535" i="1"/>
  <c r="D1535" i="1"/>
  <c r="C1535" i="1"/>
  <c r="G1535" i="1" s="1"/>
  <c r="D1534" i="1"/>
  <c r="C1534" i="1"/>
  <c r="D1533" i="1"/>
  <c r="C1533" i="1"/>
  <c r="H1532" i="1"/>
  <c r="D1532" i="1"/>
  <c r="C1532" i="1"/>
  <c r="H1531" i="1"/>
  <c r="D1531" i="1"/>
  <c r="C1531" i="1"/>
  <c r="D1530" i="1"/>
  <c r="C1530" i="1"/>
  <c r="H1529" i="1"/>
  <c r="D1529" i="1"/>
  <c r="C1529" i="1"/>
  <c r="G1529" i="1" s="1"/>
  <c r="H1528" i="1"/>
  <c r="D1528" i="1"/>
  <c r="C1528" i="1"/>
  <c r="D1527" i="1"/>
  <c r="C1527" i="1"/>
  <c r="G1527" i="1" s="1"/>
  <c r="D1526" i="1"/>
  <c r="C1526" i="1"/>
  <c r="C1525" i="1"/>
  <c r="D1524" i="1"/>
  <c r="H1524" i="1" s="1"/>
  <c r="C1524" i="1"/>
  <c r="H1523" i="1"/>
  <c r="D1523" i="1"/>
  <c r="C1523" i="1"/>
  <c r="G1523" i="1" s="1"/>
  <c r="D1522" i="1"/>
  <c r="C1522" i="1"/>
  <c r="D1521" i="1"/>
  <c r="C1521" i="1"/>
  <c r="H1520" i="1"/>
  <c r="D1520" i="1"/>
  <c r="C1520" i="1"/>
  <c r="H1519" i="1"/>
  <c r="D1519" i="1"/>
  <c r="C1519" i="1"/>
  <c r="D1518" i="1"/>
  <c r="C1518" i="1"/>
  <c r="H1517" i="1"/>
  <c r="D1517" i="1"/>
  <c r="C1517" i="1"/>
  <c r="G1517" i="1" s="1"/>
  <c r="H1516" i="1"/>
  <c r="D1516" i="1"/>
  <c r="C1516" i="1"/>
  <c r="D1515" i="1"/>
  <c r="C1515" i="1"/>
  <c r="D1514" i="1"/>
  <c r="C1514" i="1"/>
  <c r="H1513" i="1"/>
  <c r="D1513" i="1"/>
  <c r="C1513" i="1"/>
  <c r="G1513" i="1" s="1"/>
  <c r="D1512" i="1"/>
  <c r="H1512" i="1" s="1"/>
  <c r="C1512" i="1"/>
  <c r="D1511" i="1"/>
  <c r="C1511" i="1"/>
  <c r="C1510" i="1"/>
  <c r="D1509" i="1"/>
  <c r="C1509" i="1"/>
  <c r="D1508" i="1"/>
  <c r="H1508" i="1" s="1"/>
  <c r="C1508" i="1"/>
  <c r="H1507" i="1"/>
  <c r="D1507" i="1"/>
  <c r="C1507" i="1"/>
  <c r="G1507" i="1" s="1"/>
  <c r="D1506" i="1"/>
  <c r="C1506" i="1"/>
  <c r="D1505" i="1"/>
  <c r="C1505" i="1"/>
  <c r="H1504" i="1"/>
  <c r="D1504" i="1"/>
  <c r="C1504" i="1"/>
  <c r="C1503" i="1"/>
  <c r="D1502" i="1"/>
  <c r="C1502" i="1"/>
  <c r="H1501" i="1"/>
  <c r="D1501" i="1"/>
  <c r="C1501" i="1"/>
  <c r="G1501" i="1" s="1"/>
  <c r="D1500" i="1"/>
  <c r="H1500" i="1" s="1"/>
  <c r="C1500" i="1"/>
  <c r="D1499" i="1"/>
  <c r="C1499" i="1"/>
  <c r="D1498" i="1"/>
  <c r="C1498" i="1"/>
  <c r="H1497" i="1"/>
  <c r="D1497" i="1"/>
  <c r="C1497" i="1"/>
  <c r="G1497" i="1" s="1"/>
  <c r="D1496" i="1"/>
  <c r="H1496" i="1" s="1"/>
  <c r="C1496" i="1"/>
  <c r="D1495" i="1"/>
  <c r="C1495" i="1"/>
  <c r="D1494" i="1"/>
  <c r="C1494" i="1"/>
  <c r="D1493" i="1"/>
  <c r="C1493" i="1"/>
  <c r="D1492" i="1"/>
  <c r="H1492" i="1" s="1"/>
  <c r="C1492" i="1"/>
  <c r="H1491" i="1"/>
  <c r="D1491" i="1"/>
  <c r="C1491" i="1"/>
  <c r="G1491" i="1" s="1"/>
  <c r="D1490" i="1"/>
  <c r="C1490" i="1"/>
  <c r="D1489" i="1"/>
  <c r="C1489" i="1"/>
  <c r="H1488" i="1"/>
  <c r="D1488" i="1"/>
  <c r="C1488" i="1"/>
  <c r="H1487" i="1"/>
  <c r="D1487" i="1"/>
  <c r="C1487" i="1"/>
  <c r="D1486" i="1"/>
  <c r="C1486" i="1"/>
  <c r="D1484" i="1"/>
  <c r="H1484" i="1" s="1"/>
  <c r="C1484" i="1"/>
  <c r="D1483" i="1"/>
  <c r="C1483" i="1"/>
  <c r="D1482" i="1"/>
  <c r="C1482" i="1"/>
  <c r="D1481" i="1"/>
  <c r="C1481" i="1"/>
  <c r="D1480" i="1"/>
  <c r="H1480" i="1" s="1"/>
  <c r="C1480" i="1"/>
  <c r="H1479" i="1"/>
  <c r="D1479" i="1"/>
  <c r="C1479" i="1"/>
  <c r="G1479" i="1" s="1"/>
  <c r="D1478" i="1"/>
  <c r="C1478" i="1"/>
  <c r="D1477" i="1"/>
  <c r="C1477" i="1"/>
  <c r="H1476" i="1"/>
  <c r="D1476" i="1"/>
  <c r="C1476" i="1"/>
  <c r="D1475" i="1"/>
  <c r="H1475" i="1" s="1"/>
  <c r="C1475" i="1"/>
  <c r="D1474" i="1"/>
  <c r="C1474" i="1"/>
  <c r="H1473" i="1"/>
  <c r="D1473" i="1"/>
  <c r="C1473" i="1"/>
  <c r="G1473" i="1" s="1"/>
  <c r="D1472" i="1"/>
  <c r="H1472" i="1" s="1"/>
  <c r="C1472" i="1"/>
  <c r="D1471" i="1"/>
  <c r="C1471" i="1"/>
  <c r="D1470" i="1"/>
  <c r="C1470" i="1"/>
  <c r="G1469" i="1"/>
  <c r="D1469" i="1"/>
  <c r="C1469" i="1"/>
  <c r="H1469" i="1" s="1"/>
  <c r="G1468" i="1"/>
  <c r="D1468" i="1"/>
  <c r="C1468" i="1"/>
  <c r="D1467" i="1"/>
  <c r="C1467" i="1"/>
  <c r="D1466" i="1"/>
  <c r="C1466" i="1"/>
  <c r="G1465" i="1"/>
  <c r="D1465" i="1"/>
  <c r="C1465" i="1"/>
  <c r="H1465" i="1" s="1"/>
  <c r="D1464" i="1"/>
  <c r="G1464" i="1" s="1"/>
  <c r="C1464" i="1"/>
  <c r="D1463" i="1"/>
  <c r="C1463" i="1"/>
  <c r="D1462" i="1"/>
  <c r="C1462" i="1"/>
  <c r="G1461" i="1"/>
  <c r="D1461" i="1"/>
  <c r="C1461" i="1"/>
  <c r="H1461" i="1" s="1"/>
  <c r="G1460" i="1"/>
  <c r="D1460" i="1"/>
  <c r="C1460" i="1"/>
  <c r="D1459" i="1"/>
  <c r="C1459" i="1"/>
  <c r="D1458" i="1"/>
  <c r="C1458" i="1"/>
  <c r="G1457" i="1"/>
  <c r="D1457" i="1"/>
  <c r="C1457" i="1"/>
  <c r="H1457" i="1" s="1"/>
  <c r="D1456" i="1"/>
  <c r="G1456" i="1" s="1"/>
  <c r="C1456" i="1"/>
  <c r="D1455" i="1"/>
  <c r="C1455" i="1"/>
  <c r="D1454" i="1"/>
  <c r="C1454" i="1"/>
  <c r="G1453" i="1"/>
  <c r="D1453" i="1"/>
  <c r="C1453" i="1"/>
  <c r="H1453" i="1" s="1"/>
  <c r="G1452" i="1"/>
  <c r="D1452" i="1"/>
  <c r="C1452" i="1"/>
  <c r="D1451" i="1"/>
  <c r="C1451" i="1"/>
  <c r="D1450" i="1"/>
  <c r="C1450" i="1"/>
  <c r="G1449" i="1"/>
  <c r="D1449" i="1"/>
  <c r="C1449" i="1"/>
  <c r="H1449" i="1" s="1"/>
  <c r="D1448" i="1"/>
  <c r="G1448" i="1" s="1"/>
  <c r="C1448" i="1"/>
  <c r="D1447" i="1"/>
  <c r="C1447" i="1"/>
  <c r="D1446" i="1"/>
  <c r="C1446" i="1"/>
  <c r="G1445" i="1"/>
  <c r="D1445" i="1"/>
  <c r="C1445" i="1"/>
  <c r="H1445" i="1" s="1"/>
  <c r="G1444" i="1"/>
  <c r="D1444" i="1"/>
  <c r="C1444" i="1"/>
  <c r="D1443" i="1"/>
  <c r="C1443" i="1"/>
  <c r="D1442" i="1"/>
  <c r="C1442" i="1"/>
  <c r="G1441" i="1"/>
  <c r="D1441" i="1"/>
  <c r="C1441" i="1"/>
  <c r="H1441" i="1" s="1"/>
  <c r="D1440" i="1"/>
  <c r="G1440" i="1" s="1"/>
  <c r="C1440" i="1"/>
  <c r="D1439" i="1"/>
  <c r="C1439" i="1"/>
  <c r="D1438" i="1"/>
  <c r="C1438" i="1"/>
  <c r="G1437" i="1"/>
  <c r="D1437" i="1"/>
  <c r="C1437" i="1"/>
  <c r="H1437" i="1" s="1"/>
  <c r="G1436" i="1"/>
  <c r="D1436" i="1"/>
  <c r="C1436" i="1"/>
  <c r="D1435" i="1"/>
  <c r="C1435" i="1"/>
  <c r="D1434" i="1"/>
  <c r="C1434" i="1"/>
  <c r="G1433" i="1"/>
  <c r="D1433" i="1"/>
  <c r="C1433" i="1"/>
  <c r="H1433" i="1" s="1"/>
  <c r="D1432" i="1"/>
  <c r="G1432" i="1" s="1"/>
  <c r="C1432" i="1"/>
  <c r="D1431" i="1"/>
  <c r="D1430" i="1"/>
  <c r="C1430" i="1"/>
  <c r="G1429" i="1"/>
  <c r="D1429" i="1"/>
  <c r="C1429" i="1"/>
  <c r="H1429" i="1" s="1"/>
  <c r="G1428" i="1"/>
  <c r="D1428" i="1"/>
  <c r="C1428" i="1"/>
  <c r="D1427" i="1"/>
  <c r="C1427" i="1"/>
  <c r="D1426" i="1"/>
  <c r="C1426" i="1"/>
  <c r="G1425" i="1"/>
  <c r="D1425" i="1"/>
  <c r="C1425" i="1"/>
  <c r="H1425" i="1" s="1"/>
  <c r="D1424" i="1"/>
  <c r="G1424" i="1" s="1"/>
  <c r="C1424" i="1"/>
  <c r="D1423" i="1"/>
  <c r="C1423" i="1"/>
  <c r="D1422" i="1"/>
  <c r="C1422" i="1"/>
  <c r="G1421" i="1"/>
  <c r="D1421" i="1"/>
  <c r="C1421" i="1"/>
  <c r="H1421" i="1" s="1"/>
  <c r="G1420" i="1"/>
  <c r="D1420" i="1"/>
  <c r="C1420" i="1"/>
  <c r="D1419" i="1"/>
  <c r="C1419" i="1"/>
  <c r="D1418" i="1"/>
  <c r="C1418" i="1"/>
  <c r="G1417" i="1"/>
  <c r="D1417" i="1"/>
  <c r="C1417" i="1"/>
  <c r="H1417" i="1" s="1"/>
  <c r="D1416" i="1"/>
  <c r="G1416" i="1" s="1"/>
  <c r="C1416" i="1"/>
  <c r="D1415" i="1"/>
  <c r="C1415" i="1"/>
  <c r="D1414" i="1"/>
  <c r="C1414" i="1"/>
  <c r="G1413" i="1"/>
  <c r="D1413" i="1"/>
  <c r="C1413" i="1"/>
  <c r="H1413" i="1" s="1"/>
  <c r="G1412" i="1"/>
  <c r="D1412" i="1"/>
  <c r="C1412" i="1"/>
  <c r="D1411" i="1"/>
  <c r="C1411" i="1"/>
  <c r="D1410" i="1"/>
  <c r="C1410" i="1"/>
  <c r="G1409" i="1"/>
  <c r="D1409" i="1"/>
  <c r="C1409" i="1"/>
  <c r="H1409" i="1" s="1"/>
  <c r="D1408" i="1"/>
  <c r="G1408" i="1" s="1"/>
  <c r="C1408" i="1"/>
  <c r="D1407" i="1"/>
  <c r="C1407" i="1"/>
  <c r="D1406" i="1"/>
  <c r="C1406" i="1"/>
  <c r="G1405" i="1"/>
  <c r="D1405" i="1"/>
  <c r="C1405" i="1"/>
  <c r="H1405" i="1" s="1"/>
  <c r="G1404" i="1"/>
  <c r="D1404" i="1"/>
  <c r="C1404" i="1"/>
  <c r="D1403" i="1"/>
  <c r="C1403" i="1"/>
  <c r="D1402" i="1"/>
  <c r="C1402" i="1"/>
  <c r="G1401" i="1"/>
  <c r="D1401" i="1"/>
  <c r="C1401" i="1"/>
  <c r="H1401" i="1" s="1"/>
  <c r="D1400" i="1"/>
  <c r="G1400" i="1" s="1"/>
  <c r="C1400" i="1"/>
  <c r="D1399" i="1"/>
  <c r="C1399" i="1"/>
  <c r="D1398" i="1"/>
  <c r="C1398" i="1"/>
  <c r="G1397" i="1"/>
  <c r="D1397" i="1"/>
  <c r="C1397" i="1"/>
  <c r="H1397" i="1" s="1"/>
  <c r="G1396" i="1"/>
  <c r="D1396" i="1"/>
  <c r="C1396" i="1"/>
  <c r="D1395" i="1"/>
  <c r="C1395" i="1"/>
  <c r="D1394" i="1"/>
  <c r="C1394" i="1"/>
  <c r="G1393" i="1"/>
  <c r="D1393" i="1"/>
  <c r="C1393" i="1"/>
  <c r="H1393" i="1" s="1"/>
  <c r="D1392" i="1"/>
  <c r="G1392" i="1" s="1"/>
  <c r="C1392" i="1"/>
  <c r="D1391" i="1"/>
  <c r="C1391" i="1"/>
  <c r="D1390" i="1"/>
  <c r="C1390" i="1"/>
  <c r="G1389" i="1"/>
  <c r="D1389" i="1"/>
  <c r="C1389" i="1"/>
  <c r="H1389" i="1" s="1"/>
  <c r="G1388" i="1"/>
  <c r="D1388" i="1"/>
  <c r="C1388" i="1"/>
  <c r="D1387" i="1"/>
  <c r="C1387" i="1"/>
  <c r="D1386" i="1"/>
  <c r="C1386" i="1"/>
  <c r="G1385" i="1"/>
  <c r="D1385" i="1"/>
  <c r="C1385" i="1"/>
  <c r="H1385" i="1" s="1"/>
  <c r="D1384" i="1"/>
  <c r="G1384" i="1" s="1"/>
  <c r="C1384" i="1"/>
  <c r="D1383" i="1"/>
  <c r="C1383" i="1"/>
  <c r="D1382" i="1"/>
  <c r="C1382" i="1"/>
  <c r="G1381" i="1"/>
  <c r="D1381" i="1"/>
  <c r="C1381" i="1"/>
  <c r="H1381" i="1" s="1"/>
  <c r="G1380" i="1"/>
  <c r="D1380" i="1"/>
  <c r="C1380" i="1"/>
  <c r="D1379" i="1"/>
  <c r="C1379" i="1"/>
  <c r="D1378" i="1"/>
  <c r="C1378" i="1"/>
  <c r="G1377" i="1"/>
  <c r="D1377" i="1"/>
  <c r="C1377" i="1"/>
  <c r="H1377" i="1" s="1"/>
  <c r="D1376" i="1"/>
  <c r="G1376" i="1" s="1"/>
  <c r="C1376" i="1"/>
  <c r="D1375" i="1"/>
  <c r="C1375" i="1"/>
  <c r="D1374" i="1"/>
  <c r="C1374" i="1"/>
  <c r="G1373" i="1"/>
  <c r="D1373" i="1"/>
  <c r="C1373" i="1"/>
  <c r="H1373" i="1" s="1"/>
  <c r="G1372" i="1"/>
  <c r="D1372" i="1"/>
  <c r="C1372" i="1"/>
  <c r="D1371" i="1"/>
  <c r="C1371" i="1"/>
  <c r="D1370" i="1"/>
  <c r="C1370" i="1"/>
  <c r="G1369" i="1"/>
  <c r="D1369" i="1"/>
  <c r="C1369" i="1"/>
  <c r="H1369" i="1" s="1"/>
  <c r="D1368" i="1"/>
  <c r="G1368" i="1" s="1"/>
  <c r="C1368" i="1"/>
  <c r="D1367" i="1"/>
  <c r="C1367" i="1"/>
  <c r="D1366" i="1"/>
  <c r="C1366" i="1"/>
  <c r="G1365" i="1"/>
  <c r="D1365" i="1"/>
  <c r="C1365" i="1"/>
  <c r="H1365" i="1" s="1"/>
  <c r="G1364" i="1"/>
  <c r="D1364" i="1"/>
  <c r="C1364" i="1"/>
  <c r="D1363" i="1"/>
  <c r="C1363" i="1"/>
  <c r="D1362" i="1"/>
  <c r="C1362" i="1"/>
  <c r="G1361" i="1"/>
  <c r="D1361" i="1"/>
  <c r="C1361" i="1"/>
  <c r="H1361" i="1" s="1"/>
  <c r="D1360" i="1"/>
  <c r="G1360" i="1" s="1"/>
  <c r="C1360" i="1"/>
  <c r="D1359" i="1"/>
  <c r="C1359" i="1"/>
  <c r="D1358" i="1"/>
  <c r="C1358" i="1"/>
  <c r="G1357" i="1"/>
  <c r="D1357" i="1"/>
  <c r="C1357" i="1"/>
  <c r="H1357" i="1" s="1"/>
  <c r="G1356" i="1"/>
  <c r="D1356" i="1"/>
  <c r="C1356" i="1"/>
  <c r="D1355" i="1"/>
  <c r="C1355" i="1"/>
  <c r="D1354" i="1"/>
  <c r="C1354" i="1"/>
  <c r="G1353" i="1"/>
  <c r="D1353" i="1"/>
  <c r="C1353" i="1"/>
  <c r="H1353" i="1" s="1"/>
  <c r="D1352" i="1"/>
  <c r="G1352" i="1" s="1"/>
  <c r="C1352" i="1"/>
  <c r="D1351" i="1"/>
  <c r="C1351" i="1"/>
  <c r="D1350" i="1"/>
  <c r="C1350" i="1"/>
  <c r="G1349" i="1"/>
  <c r="D1349" i="1"/>
  <c r="C1349" i="1"/>
  <c r="H1349" i="1" s="1"/>
  <c r="G1348" i="1"/>
  <c r="D1348" i="1"/>
  <c r="C1348" i="1"/>
  <c r="D1347" i="1"/>
  <c r="C1347" i="1"/>
  <c r="D1346" i="1"/>
  <c r="C1346" i="1"/>
  <c r="G1345" i="1"/>
  <c r="D1345" i="1"/>
  <c r="C1345" i="1"/>
  <c r="H1345" i="1" s="1"/>
  <c r="D1344" i="1"/>
  <c r="G1344" i="1" s="1"/>
  <c r="C1344" i="1"/>
  <c r="D1343" i="1"/>
  <c r="C1343" i="1"/>
  <c r="D1342" i="1"/>
  <c r="C1342" i="1"/>
  <c r="G1341" i="1"/>
  <c r="D1341" i="1"/>
  <c r="C1341" i="1"/>
  <c r="H1341" i="1" s="1"/>
  <c r="D1340" i="1"/>
  <c r="G1340" i="1" s="1"/>
  <c r="C1340" i="1"/>
  <c r="D1339" i="1"/>
  <c r="C1339" i="1"/>
  <c r="D1338" i="1"/>
  <c r="C1338" i="1"/>
  <c r="G1337" i="1"/>
  <c r="D1337" i="1"/>
  <c r="C1337" i="1"/>
  <c r="H1337" i="1" s="1"/>
  <c r="D1336" i="1"/>
  <c r="G1336" i="1" s="1"/>
  <c r="C1336" i="1"/>
  <c r="D1335" i="1"/>
  <c r="C1335" i="1"/>
  <c r="D1334" i="1"/>
  <c r="C1334" i="1"/>
  <c r="G1333" i="1"/>
  <c r="D1333" i="1"/>
  <c r="C1333" i="1"/>
  <c r="H1333" i="1" s="1"/>
  <c r="G1332" i="1"/>
  <c r="D1332" i="1"/>
  <c r="C1332" i="1"/>
  <c r="D1331" i="1"/>
  <c r="C1331" i="1"/>
  <c r="D1330" i="1"/>
  <c r="C1330" i="1"/>
  <c r="G1329" i="1"/>
  <c r="D1329" i="1"/>
  <c r="C1329" i="1"/>
  <c r="H1329" i="1" s="1"/>
  <c r="D1328" i="1"/>
  <c r="G1328" i="1" s="1"/>
  <c r="C1328" i="1"/>
  <c r="D1327" i="1"/>
  <c r="C1327" i="1"/>
  <c r="H1327" i="1" s="1"/>
  <c r="D1326" i="1"/>
  <c r="C1326" i="1"/>
  <c r="G1325" i="1"/>
  <c r="D1325" i="1"/>
  <c r="C1325" i="1"/>
  <c r="H1325" i="1" s="1"/>
  <c r="D1324" i="1"/>
  <c r="G1324" i="1" s="1"/>
  <c r="C1324" i="1"/>
  <c r="D1323" i="1"/>
  <c r="C1323" i="1"/>
  <c r="H1323" i="1" s="1"/>
  <c r="D1322" i="1"/>
  <c r="C1322" i="1"/>
  <c r="D1321" i="1"/>
  <c r="C1321" i="1"/>
  <c r="H1321" i="1" s="1"/>
  <c r="G1320" i="1"/>
  <c r="D1320" i="1"/>
  <c r="C1320" i="1"/>
  <c r="G1319" i="1"/>
  <c r="D1319" i="1"/>
  <c r="C1319" i="1"/>
  <c r="D1318" i="1"/>
  <c r="C1318" i="1"/>
  <c r="D1317" i="1"/>
  <c r="C1317" i="1"/>
  <c r="H1317" i="1" s="1"/>
  <c r="G1316" i="1"/>
  <c r="D1316" i="1"/>
  <c r="C1316" i="1"/>
  <c r="D1315" i="1"/>
  <c r="G1315" i="1" s="1"/>
  <c r="C1315" i="1"/>
  <c r="D1314" i="1"/>
  <c r="C1314" i="1"/>
  <c r="G1313" i="1"/>
  <c r="D1313" i="1"/>
  <c r="C1313" i="1"/>
  <c r="H1313" i="1" s="1"/>
  <c r="D1312" i="1"/>
  <c r="G1312" i="1" s="1"/>
  <c r="C1312" i="1"/>
  <c r="D1311" i="1"/>
  <c r="C1311" i="1"/>
  <c r="H1311" i="1" s="1"/>
  <c r="D1310" i="1"/>
  <c r="C1310" i="1"/>
  <c r="G1309" i="1"/>
  <c r="D1309" i="1"/>
  <c r="C1309" i="1"/>
  <c r="H1309" i="1" s="1"/>
  <c r="D1308" i="1"/>
  <c r="G1308" i="1" s="1"/>
  <c r="C1308" i="1"/>
  <c r="D1307" i="1"/>
  <c r="C1307" i="1"/>
  <c r="H1307" i="1" s="1"/>
  <c r="D1306" i="1"/>
  <c r="C1306" i="1"/>
  <c r="D1305" i="1"/>
  <c r="C1305" i="1"/>
  <c r="H1305" i="1" s="1"/>
  <c r="G1304" i="1"/>
  <c r="D1304" i="1"/>
  <c r="C1304" i="1"/>
  <c r="G1303" i="1"/>
  <c r="D1303" i="1"/>
  <c r="C1303" i="1"/>
  <c r="D1302" i="1"/>
  <c r="C1302" i="1"/>
  <c r="D1301" i="1"/>
  <c r="C1301" i="1"/>
  <c r="H1301" i="1" s="1"/>
  <c r="G1300" i="1"/>
  <c r="D1300" i="1"/>
  <c r="C1300" i="1"/>
  <c r="D1299" i="1"/>
  <c r="G1299" i="1" s="1"/>
  <c r="C1299" i="1"/>
  <c r="D1298" i="1"/>
  <c r="C1298" i="1"/>
  <c r="G1297" i="1"/>
  <c r="D1297" i="1"/>
  <c r="C1297" i="1"/>
  <c r="H1297" i="1" s="1"/>
  <c r="D1296" i="1"/>
  <c r="G1296" i="1" s="1"/>
  <c r="C1296" i="1"/>
  <c r="D1295" i="1"/>
  <c r="C1295" i="1"/>
  <c r="H1295" i="1" s="1"/>
  <c r="D1294" i="1"/>
  <c r="C1294" i="1"/>
  <c r="G1293" i="1"/>
  <c r="D1293" i="1"/>
  <c r="C1293" i="1"/>
  <c r="H1293" i="1" s="1"/>
  <c r="D1292" i="1"/>
  <c r="G1292" i="1" s="1"/>
  <c r="C1292" i="1"/>
  <c r="D1291" i="1"/>
  <c r="C1291" i="1"/>
  <c r="H1291" i="1" s="1"/>
  <c r="D1290" i="1"/>
  <c r="C1290" i="1"/>
  <c r="D1289" i="1"/>
  <c r="C1289" i="1"/>
  <c r="H1289" i="1" s="1"/>
  <c r="G1288" i="1"/>
  <c r="D1288" i="1"/>
  <c r="C1288" i="1"/>
  <c r="G1287" i="1"/>
  <c r="D1287" i="1"/>
  <c r="C1287" i="1"/>
  <c r="D1286" i="1"/>
  <c r="C1286" i="1"/>
  <c r="D1285" i="1"/>
  <c r="C1285" i="1"/>
  <c r="H1285" i="1" s="1"/>
  <c r="G1284" i="1"/>
  <c r="D1284" i="1"/>
  <c r="C1284" i="1"/>
  <c r="D1283" i="1"/>
  <c r="G1283" i="1" s="1"/>
  <c r="C1283" i="1"/>
  <c r="D1282" i="1"/>
  <c r="C1282" i="1"/>
  <c r="G1281" i="1"/>
  <c r="D1281" i="1"/>
  <c r="C1281" i="1"/>
  <c r="H1281" i="1" s="1"/>
  <c r="D1280" i="1"/>
  <c r="G1280" i="1" s="1"/>
  <c r="C1280" i="1"/>
  <c r="D1279" i="1"/>
  <c r="C1279" i="1"/>
  <c r="H1279" i="1" s="1"/>
  <c r="D1278" i="1"/>
  <c r="C1278" i="1"/>
  <c r="G1277" i="1"/>
  <c r="D1277" i="1"/>
  <c r="C1277" i="1"/>
  <c r="H1277" i="1" s="1"/>
  <c r="D1276" i="1"/>
  <c r="G1276" i="1" s="1"/>
  <c r="C1276" i="1"/>
  <c r="D1275" i="1"/>
  <c r="C1275" i="1"/>
  <c r="H1275" i="1" s="1"/>
  <c r="D1274" i="1"/>
  <c r="C1274" i="1"/>
  <c r="D1273" i="1"/>
  <c r="C1273" i="1"/>
  <c r="H1273" i="1" s="1"/>
  <c r="G1272" i="1"/>
  <c r="D1272" i="1"/>
  <c r="C1272" i="1"/>
  <c r="G1271" i="1"/>
  <c r="D1271" i="1"/>
  <c r="C1271" i="1"/>
  <c r="D1270" i="1"/>
  <c r="C1270" i="1"/>
  <c r="D1269" i="1"/>
  <c r="C1269" i="1"/>
  <c r="H1269" i="1" s="1"/>
  <c r="D1268" i="1"/>
  <c r="D1267" i="1"/>
  <c r="C1267" i="1"/>
  <c r="H1267" i="1" s="1"/>
  <c r="D1266" i="1"/>
  <c r="C1266" i="1"/>
  <c r="D1265" i="1"/>
  <c r="C1265" i="1"/>
  <c r="C1264" i="1"/>
  <c r="D1263" i="1"/>
  <c r="C1263" i="1"/>
  <c r="H1263" i="1" s="1"/>
  <c r="D1262" i="1"/>
  <c r="C1262" i="1"/>
  <c r="D1261" i="1"/>
  <c r="C1261" i="1"/>
  <c r="C1260" i="1"/>
  <c r="D1258" i="1"/>
  <c r="C1258" i="1"/>
  <c r="D1257" i="1"/>
  <c r="C1257" i="1"/>
  <c r="H1257" i="1" s="1"/>
  <c r="G1256" i="1"/>
  <c r="D1256" i="1"/>
  <c r="C1256" i="1"/>
  <c r="D1254" i="1"/>
  <c r="C1254" i="1"/>
  <c r="H1254" i="1" s="1"/>
  <c r="D1253" i="1"/>
  <c r="C1253" i="1"/>
  <c r="H1253" i="1" s="1"/>
  <c r="G1252" i="1"/>
  <c r="D1252" i="1"/>
  <c r="C1252" i="1"/>
  <c r="D1251" i="1"/>
  <c r="G1251" i="1" s="1"/>
  <c r="C1251" i="1"/>
  <c r="D1250" i="1"/>
  <c r="C1250" i="1"/>
  <c r="H1250" i="1" s="1"/>
  <c r="D1249" i="1"/>
  <c r="C1249" i="1"/>
  <c r="H1249" i="1" s="1"/>
  <c r="G1248" i="1"/>
  <c r="D1248" i="1"/>
  <c r="C1248" i="1"/>
  <c r="D1247" i="1"/>
  <c r="G1247" i="1" s="1"/>
  <c r="C1247" i="1"/>
  <c r="D1246" i="1"/>
  <c r="C1246" i="1"/>
  <c r="H1246" i="1" s="1"/>
  <c r="D1245" i="1"/>
  <c r="C1245" i="1"/>
  <c r="H1245" i="1" s="1"/>
  <c r="G1244" i="1"/>
  <c r="D1244" i="1"/>
  <c r="C1244" i="1"/>
  <c r="D1243" i="1"/>
  <c r="G1243" i="1" s="1"/>
  <c r="C1243" i="1"/>
  <c r="D1242" i="1"/>
  <c r="C1242" i="1"/>
  <c r="H1242" i="1" s="1"/>
  <c r="D1241" i="1"/>
  <c r="C1241" i="1"/>
  <c r="H1241" i="1" s="1"/>
  <c r="G1240" i="1"/>
  <c r="D1240" i="1"/>
  <c r="C1240" i="1"/>
  <c r="D1239" i="1"/>
  <c r="G1239" i="1" s="1"/>
  <c r="C1239" i="1"/>
  <c r="D1238" i="1"/>
  <c r="C1238" i="1"/>
  <c r="H1238" i="1" s="1"/>
  <c r="D1237" i="1"/>
  <c r="C1237" i="1"/>
  <c r="H1237" i="1" s="1"/>
  <c r="G1236" i="1"/>
  <c r="D1236" i="1"/>
  <c r="C1236" i="1"/>
  <c r="D1235" i="1"/>
  <c r="G1235" i="1" s="1"/>
  <c r="C1235" i="1"/>
  <c r="D1234" i="1"/>
  <c r="C1234" i="1"/>
  <c r="H1234" i="1" s="1"/>
  <c r="D1233" i="1"/>
  <c r="C1233" i="1"/>
  <c r="H1233" i="1" s="1"/>
  <c r="G1232" i="1"/>
  <c r="D1232" i="1"/>
  <c r="C1232" i="1"/>
  <c r="D1231" i="1"/>
  <c r="G1231" i="1" s="1"/>
  <c r="C1231" i="1"/>
  <c r="D1230" i="1"/>
  <c r="C1230" i="1"/>
  <c r="H1230" i="1" s="1"/>
  <c r="D1229" i="1"/>
  <c r="C1229" i="1"/>
  <c r="H1229" i="1" s="1"/>
  <c r="G1228" i="1"/>
  <c r="D1228" i="1"/>
  <c r="C1228" i="1"/>
  <c r="D1227" i="1"/>
  <c r="G1227" i="1" s="1"/>
  <c r="C1227" i="1"/>
  <c r="D1226" i="1"/>
  <c r="C1226" i="1"/>
  <c r="H1226" i="1" s="1"/>
  <c r="D1225" i="1"/>
  <c r="C1225" i="1"/>
  <c r="H1225" i="1" s="1"/>
  <c r="G1224" i="1"/>
  <c r="D1224" i="1"/>
  <c r="C1224" i="1"/>
  <c r="C1223" i="1"/>
  <c r="D1222" i="1"/>
  <c r="C1222" i="1"/>
  <c r="H1222" i="1" s="1"/>
  <c r="D1221" i="1"/>
  <c r="C1221" i="1"/>
  <c r="H1221" i="1" s="1"/>
  <c r="G1220" i="1"/>
  <c r="D1220" i="1"/>
  <c r="C1220" i="1"/>
  <c r="D1219" i="1"/>
  <c r="G1219" i="1" s="1"/>
  <c r="C1219" i="1"/>
  <c r="D1218" i="1"/>
  <c r="C1218" i="1"/>
  <c r="H1218" i="1" s="1"/>
  <c r="D1217" i="1"/>
  <c r="C1217" i="1"/>
  <c r="H1217" i="1" s="1"/>
  <c r="G1216" i="1"/>
  <c r="D1216" i="1"/>
  <c r="C1216" i="1"/>
  <c r="D1215" i="1"/>
  <c r="G1215" i="1" s="1"/>
  <c r="C1215" i="1"/>
  <c r="D1214" i="1"/>
  <c r="C1214" i="1"/>
  <c r="H1214" i="1" s="1"/>
  <c r="D1213" i="1"/>
  <c r="C1213" i="1"/>
  <c r="H1213" i="1" s="1"/>
  <c r="G1212" i="1"/>
  <c r="D1212" i="1"/>
  <c r="C1212" i="1"/>
  <c r="D1211" i="1"/>
  <c r="G1211" i="1" s="1"/>
  <c r="C1211" i="1"/>
  <c r="D1210" i="1"/>
  <c r="C1210" i="1"/>
  <c r="H1210" i="1" s="1"/>
  <c r="D1209" i="1"/>
  <c r="C1209" i="1"/>
  <c r="H1209" i="1" s="1"/>
  <c r="G1208" i="1"/>
  <c r="D1208" i="1"/>
  <c r="C1208" i="1"/>
  <c r="D1207" i="1"/>
  <c r="G1207" i="1" s="1"/>
  <c r="C1207" i="1"/>
  <c r="D1206" i="1"/>
  <c r="C1206" i="1"/>
  <c r="H1206" i="1" s="1"/>
  <c r="D1205" i="1"/>
  <c r="C1205" i="1"/>
  <c r="H1205" i="1" s="1"/>
  <c r="G1204" i="1"/>
  <c r="D1204" i="1"/>
  <c r="C1204" i="1"/>
  <c r="D1203" i="1"/>
  <c r="G1203" i="1" s="1"/>
  <c r="C1203" i="1"/>
  <c r="D1202" i="1"/>
  <c r="C1202" i="1"/>
  <c r="H1202" i="1" s="1"/>
  <c r="D1201" i="1"/>
  <c r="C1201" i="1"/>
  <c r="H1201" i="1" s="1"/>
  <c r="G1200" i="1"/>
  <c r="D1200" i="1"/>
  <c r="C1200" i="1"/>
  <c r="D1199" i="1"/>
  <c r="G1199" i="1" s="1"/>
  <c r="C1199" i="1"/>
  <c r="D1198" i="1"/>
  <c r="C1198" i="1"/>
  <c r="H1198" i="1" s="1"/>
  <c r="D1197" i="1"/>
  <c r="C1197" i="1"/>
  <c r="H1197" i="1" s="1"/>
  <c r="G1196" i="1"/>
  <c r="D1196" i="1"/>
  <c r="C1196" i="1"/>
  <c r="D1195" i="1"/>
  <c r="G1195" i="1" s="1"/>
  <c r="C1195" i="1"/>
  <c r="D1194" i="1"/>
  <c r="C1194" i="1"/>
  <c r="H1194" i="1" s="1"/>
  <c r="D1193" i="1"/>
  <c r="C1193" i="1"/>
  <c r="H1193" i="1" s="1"/>
  <c r="G1192" i="1"/>
  <c r="D1192" i="1"/>
  <c r="C1192" i="1"/>
  <c r="D1191" i="1"/>
  <c r="G1191" i="1" s="1"/>
  <c r="C1191" i="1"/>
  <c r="D1190" i="1"/>
  <c r="C1190" i="1"/>
  <c r="H1190" i="1" s="1"/>
  <c r="D1189" i="1"/>
  <c r="C1189" i="1"/>
  <c r="H1189" i="1" s="1"/>
  <c r="G1188" i="1"/>
  <c r="D1188" i="1"/>
  <c r="C1188" i="1"/>
  <c r="D1187" i="1"/>
  <c r="G1187" i="1" s="1"/>
  <c r="C1187" i="1"/>
  <c r="D1186" i="1"/>
  <c r="C1186" i="1"/>
  <c r="H1186" i="1" s="1"/>
  <c r="D1185" i="1"/>
  <c r="C1185" i="1"/>
  <c r="H1185" i="1" s="1"/>
  <c r="G1184" i="1"/>
  <c r="D1184" i="1"/>
  <c r="C1184" i="1"/>
  <c r="D1183" i="1"/>
  <c r="G1183" i="1" s="1"/>
  <c r="C1183" i="1"/>
  <c r="D1179" i="1"/>
  <c r="G1179" i="1" s="1"/>
  <c r="C1179" i="1"/>
  <c r="D1178" i="1"/>
  <c r="C1178" i="1"/>
  <c r="H1178" i="1" s="1"/>
  <c r="D1177" i="1"/>
  <c r="C1177" i="1"/>
  <c r="H1177" i="1" s="1"/>
  <c r="G1176" i="1"/>
  <c r="D1176" i="1"/>
  <c r="C1176" i="1"/>
  <c r="D1175" i="1"/>
  <c r="G1175" i="1" s="1"/>
  <c r="C1175" i="1"/>
  <c r="D1174" i="1"/>
  <c r="C1174" i="1"/>
  <c r="H1174" i="1" s="1"/>
  <c r="D1173" i="1"/>
  <c r="C1173" i="1"/>
  <c r="H1173" i="1" s="1"/>
  <c r="G1172" i="1"/>
  <c r="D1172" i="1"/>
  <c r="C1172" i="1"/>
  <c r="D1171" i="1"/>
  <c r="G1171" i="1" s="1"/>
  <c r="C1171" i="1"/>
  <c r="D1170" i="1"/>
  <c r="C1170" i="1"/>
  <c r="H1170" i="1" s="1"/>
  <c r="D1169" i="1"/>
  <c r="C1169" i="1"/>
  <c r="H1169" i="1" s="1"/>
  <c r="G1168" i="1"/>
  <c r="D1168" i="1"/>
  <c r="C1168" i="1"/>
  <c r="D1167" i="1"/>
  <c r="G1167" i="1" s="1"/>
  <c r="C1167" i="1"/>
  <c r="D1166" i="1"/>
  <c r="C1166" i="1"/>
  <c r="H1166" i="1" s="1"/>
  <c r="D1165" i="1"/>
  <c r="C1165" i="1"/>
  <c r="H1165" i="1" s="1"/>
  <c r="G1164" i="1"/>
  <c r="D1164" i="1"/>
  <c r="C1164" i="1"/>
  <c r="D1163" i="1"/>
  <c r="G1163" i="1" s="1"/>
  <c r="C1163" i="1"/>
  <c r="D1162" i="1"/>
  <c r="C1162" i="1"/>
  <c r="H1162" i="1" s="1"/>
  <c r="D1161" i="1"/>
  <c r="C1161" i="1"/>
  <c r="H1161" i="1" s="1"/>
  <c r="G1160" i="1"/>
  <c r="D1160" i="1"/>
  <c r="C1160" i="1"/>
  <c r="D1159" i="1"/>
  <c r="G1159" i="1" s="1"/>
  <c r="C1159" i="1"/>
  <c r="D1158" i="1"/>
  <c r="C1158" i="1"/>
  <c r="H1158" i="1" s="1"/>
  <c r="D1157" i="1"/>
  <c r="C1157" i="1"/>
  <c r="H1157" i="1" s="1"/>
  <c r="G1156" i="1"/>
  <c r="D1156" i="1"/>
  <c r="C1156" i="1"/>
  <c r="D1155" i="1"/>
  <c r="G1155" i="1" s="1"/>
  <c r="C1155" i="1"/>
  <c r="D1154" i="1"/>
  <c r="C1154" i="1"/>
  <c r="H1154" i="1" s="1"/>
  <c r="D1153" i="1"/>
  <c r="C1153" i="1"/>
  <c r="H1153" i="1" s="1"/>
  <c r="G1152" i="1"/>
  <c r="D1152" i="1"/>
  <c r="C1152" i="1"/>
  <c r="D1151" i="1"/>
  <c r="G1151" i="1" s="1"/>
  <c r="C1151" i="1"/>
  <c r="D1150" i="1"/>
  <c r="C1150" i="1"/>
  <c r="H1150" i="1" s="1"/>
  <c r="D1149" i="1"/>
  <c r="C1149" i="1"/>
  <c r="H1149" i="1" s="1"/>
  <c r="G1148" i="1"/>
  <c r="D1148" i="1"/>
  <c r="C1148" i="1"/>
  <c r="D1147" i="1"/>
  <c r="G1147" i="1" s="1"/>
  <c r="C1147" i="1"/>
  <c r="D1146" i="1"/>
  <c r="C1146" i="1"/>
  <c r="H1146" i="1" s="1"/>
  <c r="D1145" i="1"/>
  <c r="C1145" i="1"/>
  <c r="H1145" i="1" s="1"/>
  <c r="G1144" i="1"/>
  <c r="D1144" i="1"/>
  <c r="C1144" i="1"/>
  <c r="D1143" i="1"/>
  <c r="G1143" i="1" s="1"/>
  <c r="C1143" i="1"/>
  <c r="D1142" i="1"/>
  <c r="C1142" i="1"/>
  <c r="H1142" i="1" s="1"/>
  <c r="D1141" i="1"/>
  <c r="C1141" i="1"/>
  <c r="H1141" i="1" s="1"/>
  <c r="G1140" i="1"/>
  <c r="D1140" i="1"/>
  <c r="C1140" i="1"/>
  <c r="D1139" i="1"/>
  <c r="G1139" i="1" s="1"/>
  <c r="C1139" i="1"/>
  <c r="D1138" i="1"/>
  <c r="C1138" i="1"/>
  <c r="H1138" i="1" s="1"/>
  <c r="D1137" i="1"/>
  <c r="C1137" i="1"/>
  <c r="H1137" i="1" s="1"/>
  <c r="G1136" i="1"/>
  <c r="D1136" i="1"/>
  <c r="C1136" i="1"/>
  <c r="D1135" i="1"/>
  <c r="G1135" i="1" s="1"/>
  <c r="C1135" i="1"/>
  <c r="D1134" i="1"/>
  <c r="C1134" i="1"/>
  <c r="H1134" i="1" s="1"/>
  <c r="D1133" i="1"/>
  <c r="C1133" i="1"/>
  <c r="H1133" i="1" s="1"/>
  <c r="G1132" i="1"/>
  <c r="D1132" i="1"/>
  <c r="C1132" i="1"/>
  <c r="D1131" i="1"/>
  <c r="G1131" i="1" s="1"/>
  <c r="C1131" i="1"/>
  <c r="D1130" i="1"/>
  <c r="C1130" i="1"/>
  <c r="H1130" i="1" s="1"/>
  <c r="D1129" i="1"/>
  <c r="C1129" i="1"/>
  <c r="H1129" i="1" s="1"/>
  <c r="G1128" i="1"/>
  <c r="D1128" i="1"/>
  <c r="C1128" i="1"/>
  <c r="D1127" i="1"/>
  <c r="G1127" i="1" s="1"/>
  <c r="C1127" i="1"/>
  <c r="D1126" i="1"/>
  <c r="C1126" i="1"/>
  <c r="H1126" i="1" s="1"/>
  <c r="D1125" i="1"/>
  <c r="C1125" i="1"/>
  <c r="H1125" i="1" s="1"/>
  <c r="G1124" i="1"/>
  <c r="D1124" i="1"/>
  <c r="C1124" i="1"/>
  <c r="D1123" i="1"/>
  <c r="G1123" i="1" s="1"/>
  <c r="C1123" i="1"/>
  <c r="D1122" i="1"/>
  <c r="C1122" i="1"/>
  <c r="H1122" i="1" s="1"/>
  <c r="D1121" i="1"/>
  <c r="C1121" i="1"/>
  <c r="H1121" i="1" s="1"/>
  <c r="G1120" i="1"/>
  <c r="D1120" i="1"/>
  <c r="C1120" i="1"/>
  <c r="D1119" i="1"/>
  <c r="G1119" i="1" s="1"/>
  <c r="C1119" i="1"/>
  <c r="D1118" i="1"/>
  <c r="C1118" i="1"/>
  <c r="H1118" i="1" s="1"/>
  <c r="D1117" i="1"/>
  <c r="C1117" i="1"/>
  <c r="H1117" i="1" s="1"/>
  <c r="G1116" i="1"/>
  <c r="D1116" i="1"/>
  <c r="C1116" i="1"/>
  <c r="D1115" i="1"/>
  <c r="G1115" i="1" s="1"/>
  <c r="C1115" i="1"/>
  <c r="D1114" i="1"/>
  <c r="C1114" i="1"/>
  <c r="H1114" i="1" s="1"/>
  <c r="D1113" i="1"/>
  <c r="C1113" i="1"/>
  <c r="H1113" i="1" s="1"/>
  <c r="G1112" i="1"/>
  <c r="D1112" i="1"/>
  <c r="C1112" i="1"/>
  <c r="D1111" i="1"/>
  <c r="G1111" i="1" s="1"/>
  <c r="C1111" i="1"/>
  <c r="D1110" i="1"/>
  <c r="C1110" i="1"/>
  <c r="H1110" i="1" s="1"/>
  <c r="D1109" i="1"/>
  <c r="C1109" i="1"/>
  <c r="H1109" i="1" s="1"/>
  <c r="G1108" i="1"/>
  <c r="D1108" i="1"/>
  <c r="C1108" i="1"/>
  <c r="D1107" i="1"/>
  <c r="G1107" i="1" s="1"/>
  <c r="C1107" i="1"/>
  <c r="D1106" i="1"/>
  <c r="C1106" i="1"/>
  <c r="H1106" i="1" s="1"/>
  <c r="D1105" i="1"/>
  <c r="C1105" i="1"/>
  <c r="H1105" i="1" s="1"/>
  <c r="G1104" i="1"/>
  <c r="D1104" i="1"/>
  <c r="C1104" i="1"/>
  <c r="D1103" i="1"/>
  <c r="G1103" i="1" s="1"/>
  <c r="C1103" i="1"/>
  <c r="D1102" i="1"/>
  <c r="C1102" i="1"/>
  <c r="H1102" i="1" s="1"/>
  <c r="D1101" i="1"/>
  <c r="C1101" i="1"/>
  <c r="H1101" i="1" s="1"/>
  <c r="G1100" i="1"/>
  <c r="D1100" i="1"/>
  <c r="C1100" i="1"/>
  <c r="D1099" i="1"/>
  <c r="G1099" i="1" s="1"/>
  <c r="C1099" i="1"/>
  <c r="D1098" i="1"/>
  <c r="C1098" i="1"/>
  <c r="H1098" i="1" s="1"/>
  <c r="D1097" i="1"/>
  <c r="C1097" i="1"/>
  <c r="H1097" i="1" s="1"/>
  <c r="G1096" i="1"/>
  <c r="D1096" i="1"/>
  <c r="C1096" i="1"/>
  <c r="D1095" i="1"/>
  <c r="G1095" i="1" s="1"/>
  <c r="C1095" i="1"/>
  <c r="D1094" i="1"/>
  <c r="C1094" i="1"/>
  <c r="H1094" i="1" s="1"/>
  <c r="D1093" i="1"/>
  <c r="G1092" i="1"/>
  <c r="D1092" i="1"/>
  <c r="C1092" i="1"/>
  <c r="D1091" i="1"/>
  <c r="G1091" i="1" s="1"/>
  <c r="C1091" i="1"/>
  <c r="D1090" i="1"/>
  <c r="C1090" i="1"/>
  <c r="H1090" i="1" s="1"/>
  <c r="D1089" i="1"/>
  <c r="C1089" i="1"/>
  <c r="H1089" i="1" s="1"/>
  <c r="G1088" i="1"/>
  <c r="D1088" i="1"/>
  <c r="C1088" i="1"/>
  <c r="D1087" i="1"/>
  <c r="G1087" i="1" s="1"/>
  <c r="C1087" i="1"/>
  <c r="D1086" i="1"/>
  <c r="C1086" i="1"/>
  <c r="H1086" i="1" s="1"/>
  <c r="D1085" i="1"/>
  <c r="C1085" i="1"/>
  <c r="H1085" i="1" s="1"/>
  <c r="G1084" i="1"/>
  <c r="D1084" i="1"/>
  <c r="C1084" i="1"/>
  <c r="D1083" i="1"/>
  <c r="G1083" i="1" s="1"/>
  <c r="C1083" i="1"/>
  <c r="D1082" i="1"/>
  <c r="C1082" i="1"/>
  <c r="H1082" i="1" s="1"/>
  <c r="D1081" i="1"/>
  <c r="C1081" i="1"/>
  <c r="H1081" i="1" s="1"/>
  <c r="G1080" i="1"/>
  <c r="D1080" i="1"/>
  <c r="C1080" i="1"/>
  <c r="D1079" i="1"/>
  <c r="G1079" i="1" s="1"/>
  <c r="C1079" i="1"/>
  <c r="D1078" i="1"/>
  <c r="C1078" i="1"/>
  <c r="H1078" i="1" s="1"/>
  <c r="D1077" i="1"/>
  <c r="C1077" i="1"/>
  <c r="H1077" i="1" s="1"/>
  <c r="G1076" i="1"/>
  <c r="D1076" i="1"/>
  <c r="C1076" i="1"/>
  <c r="D1075" i="1"/>
  <c r="G1075" i="1" s="1"/>
  <c r="C1075" i="1"/>
  <c r="D1074" i="1"/>
  <c r="D1073" i="1"/>
  <c r="C1073" i="1"/>
  <c r="H1073" i="1" s="1"/>
  <c r="G1072" i="1"/>
  <c r="D1072" i="1"/>
  <c r="C1072" i="1"/>
  <c r="D1071" i="1"/>
  <c r="G1071" i="1" s="1"/>
  <c r="C1071" i="1"/>
  <c r="D1070" i="1"/>
  <c r="C1070" i="1"/>
  <c r="H1070" i="1" s="1"/>
  <c r="D1069" i="1"/>
  <c r="C1069" i="1"/>
  <c r="H1069" i="1" s="1"/>
  <c r="G1068" i="1"/>
  <c r="D1068" i="1"/>
  <c r="C1068" i="1"/>
  <c r="D1067" i="1"/>
  <c r="G1067" i="1" s="1"/>
  <c r="C1067" i="1"/>
  <c r="D1066" i="1"/>
  <c r="C1066" i="1"/>
  <c r="H1066" i="1" s="1"/>
  <c r="D1065" i="1"/>
  <c r="C1065" i="1"/>
  <c r="H1065" i="1" s="1"/>
  <c r="G1064" i="1"/>
  <c r="D1064" i="1"/>
  <c r="C1064" i="1"/>
  <c r="D1063" i="1"/>
  <c r="G1063" i="1" s="1"/>
  <c r="C1063" i="1"/>
  <c r="D1062" i="1"/>
  <c r="C1062" i="1"/>
  <c r="H1062" i="1" s="1"/>
  <c r="D1061" i="1"/>
  <c r="C1061" i="1"/>
  <c r="H1061" i="1" s="1"/>
  <c r="G1060" i="1"/>
  <c r="D1060" i="1"/>
  <c r="C1060" i="1"/>
  <c r="D1059" i="1"/>
  <c r="G1059" i="1" s="1"/>
  <c r="C1059" i="1"/>
  <c r="D1058" i="1"/>
  <c r="C1058" i="1"/>
  <c r="H1058" i="1" s="1"/>
  <c r="D1057" i="1"/>
  <c r="C1057" i="1"/>
  <c r="H1057" i="1" s="1"/>
  <c r="G1056" i="1"/>
  <c r="D1056" i="1"/>
  <c r="C1056" i="1"/>
  <c r="D1055" i="1"/>
  <c r="G1055" i="1" s="1"/>
  <c r="C1055" i="1"/>
  <c r="D1054" i="1"/>
  <c r="C1054" i="1"/>
  <c r="H1054" i="1" s="1"/>
  <c r="D1053" i="1"/>
  <c r="C1053" i="1"/>
  <c r="H1053" i="1" s="1"/>
  <c r="G1052" i="1"/>
  <c r="D1052" i="1"/>
  <c r="C1052" i="1"/>
  <c r="D1051" i="1"/>
  <c r="G1051" i="1" s="1"/>
  <c r="C1051" i="1"/>
  <c r="D1050" i="1"/>
  <c r="C1050" i="1"/>
  <c r="H1050" i="1" s="1"/>
  <c r="D1049" i="1"/>
  <c r="C1049" i="1"/>
  <c r="H1049" i="1" s="1"/>
  <c r="G1048" i="1"/>
  <c r="D1048" i="1"/>
  <c r="C1048" i="1"/>
  <c r="D1047" i="1"/>
  <c r="G1047" i="1" s="1"/>
  <c r="C1047" i="1"/>
  <c r="D1046" i="1"/>
  <c r="C1046" i="1"/>
  <c r="H1046" i="1" s="1"/>
  <c r="D1045" i="1"/>
  <c r="C1045" i="1"/>
  <c r="H1045" i="1" s="1"/>
  <c r="G1044" i="1"/>
  <c r="D1044" i="1"/>
  <c r="C1044" i="1"/>
  <c r="D1043" i="1"/>
  <c r="G1043" i="1" s="1"/>
  <c r="C1043" i="1"/>
  <c r="D1042" i="1"/>
  <c r="C1042" i="1"/>
  <c r="H1042" i="1" s="1"/>
  <c r="D1041" i="1"/>
  <c r="C1041" i="1"/>
  <c r="H1041" i="1" s="1"/>
  <c r="G1040" i="1"/>
  <c r="D1040" i="1"/>
  <c r="C1040" i="1"/>
  <c r="D1039" i="1"/>
  <c r="G1039" i="1" s="1"/>
  <c r="C1039" i="1"/>
  <c r="D1038" i="1"/>
  <c r="C1038" i="1"/>
  <c r="H1038" i="1" s="1"/>
  <c r="D1037" i="1"/>
  <c r="C1037" i="1"/>
  <c r="H1037" i="1" s="1"/>
  <c r="G1036" i="1"/>
  <c r="D1036" i="1"/>
  <c r="C1036" i="1"/>
  <c r="D1035" i="1"/>
  <c r="G1035" i="1" s="1"/>
  <c r="C1035" i="1"/>
  <c r="D1034" i="1"/>
  <c r="C1034" i="1"/>
  <c r="H1034" i="1" s="1"/>
  <c r="D1033" i="1"/>
  <c r="C1033" i="1"/>
  <c r="H1033" i="1" s="1"/>
  <c r="G1032" i="1"/>
  <c r="D1032" i="1"/>
  <c r="C1032" i="1"/>
  <c r="D1031" i="1"/>
  <c r="G1031" i="1" s="1"/>
  <c r="C1031" i="1"/>
  <c r="D1030" i="1"/>
  <c r="C1030" i="1"/>
  <c r="H1030" i="1" s="1"/>
  <c r="D1029" i="1"/>
  <c r="C1029" i="1"/>
  <c r="H1029" i="1" s="1"/>
  <c r="G1028" i="1"/>
  <c r="D1028" i="1"/>
  <c r="C1028" i="1"/>
  <c r="D1027" i="1"/>
  <c r="G1027" i="1" s="1"/>
  <c r="C1027" i="1"/>
  <c r="D1026" i="1"/>
  <c r="C1026" i="1"/>
  <c r="H1026" i="1" s="1"/>
  <c r="D1025" i="1"/>
  <c r="C1025" i="1"/>
  <c r="H1025" i="1" s="1"/>
  <c r="G1024" i="1"/>
  <c r="D1024" i="1"/>
  <c r="C1024" i="1"/>
  <c r="D1023" i="1"/>
  <c r="G1023" i="1" s="1"/>
  <c r="C1023" i="1"/>
  <c r="D1022" i="1"/>
  <c r="C1022" i="1"/>
  <c r="H1022" i="1" s="1"/>
  <c r="D1021" i="1"/>
  <c r="C1021" i="1"/>
  <c r="H1021" i="1" s="1"/>
  <c r="G1020" i="1"/>
  <c r="D1020" i="1"/>
  <c r="C1020" i="1"/>
  <c r="D1019" i="1"/>
  <c r="G1019" i="1" s="1"/>
  <c r="C1019" i="1"/>
  <c r="D1018" i="1"/>
  <c r="C1018" i="1"/>
  <c r="H1018" i="1" s="1"/>
  <c r="D1017" i="1"/>
  <c r="G1016" i="1"/>
  <c r="D1016" i="1"/>
  <c r="C1016" i="1"/>
  <c r="D1015" i="1"/>
  <c r="G1015" i="1" s="1"/>
  <c r="C1015" i="1"/>
  <c r="D1014" i="1"/>
  <c r="C1014" i="1"/>
  <c r="H1014" i="1" s="1"/>
  <c r="D1013" i="1"/>
  <c r="C1013" i="1"/>
  <c r="H1013" i="1" s="1"/>
  <c r="D1010" i="1"/>
  <c r="C1010" i="1"/>
  <c r="H1010" i="1" s="1"/>
  <c r="D1009" i="1"/>
  <c r="C1009" i="1"/>
  <c r="H1009" i="1" s="1"/>
  <c r="G1008" i="1"/>
  <c r="D1008" i="1"/>
  <c r="C1008" i="1"/>
  <c r="D1007" i="1"/>
  <c r="G1007" i="1" s="1"/>
  <c r="C1007" i="1"/>
  <c r="D1006" i="1"/>
  <c r="C1006" i="1"/>
  <c r="H1006" i="1" s="1"/>
  <c r="D1005" i="1"/>
  <c r="C1005" i="1"/>
  <c r="H1005" i="1" s="1"/>
  <c r="G1004" i="1"/>
  <c r="D1004" i="1"/>
  <c r="C1004" i="1"/>
  <c r="D1003" i="1"/>
  <c r="G1003" i="1" s="1"/>
  <c r="C1003" i="1"/>
  <c r="D1002" i="1"/>
  <c r="C1002" i="1"/>
  <c r="H1002" i="1" s="1"/>
  <c r="D1001" i="1"/>
  <c r="C1001" i="1"/>
  <c r="H1001" i="1" s="1"/>
  <c r="G1000" i="1"/>
  <c r="D1000" i="1"/>
  <c r="C1000" i="1"/>
  <c r="D999" i="1"/>
  <c r="G999" i="1" s="1"/>
  <c r="C999" i="1"/>
  <c r="D998" i="1"/>
  <c r="C998" i="1"/>
  <c r="H998" i="1" s="1"/>
  <c r="D997" i="1"/>
  <c r="C997" i="1"/>
  <c r="H997" i="1" s="1"/>
  <c r="G996" i="1"/>
  <c r="D996" i="1"/>
  <c r="C996" i="1"/>
  <c r="D995" i="1"/>
  <c r="G995" i="1" s="1"/>
  <c r="C995" i="1"/>
  <c r="D994" i="1"/>
  <c r="C994" i="1"/>
  <c r="H994" i="1" s="1"/>
  <c r="D993" i="1"/>
  <c r="C993" i="1"/>
  <c r="H993" i="1" s="1"/>
  <c r="G992" i="1"/>
  <c r="D992" i="1"/>
  <c r="C992" i="1"/>
  <c r="D991" i="1"/>
  <c r="G991" i="1" s="1"/>
  <c r="C991" i="1"/>
  <c r="D990" i="1"/>
  <c r="C990" i="1"/>
  <c r="H990" i="1" s="1"/>
  <c r="D989" i="1"/>
  <c r="C989" i="1"/>
  <c r="H989" i="1" s="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D422" i="1"/>
  <c r="C422" i="1"/>
  <c r="H422" i="1" s="1"/>
  <c r="D421" i="1"/>
  <c r="C421" i="1"/>
  <c r="H421" i="1" s="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D299" i="1"/>
  <c r="C299" i="1"/>
  <c r="H299" i="1" s="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G248" i="1"/>
  <c r="D248" i="1"/>
  <c r="H248" i="1" s="1"/>
  <c r="C248" i="1"/>
  <c r="H247" i="1"/>
  <c r="G247" i="1"/>
  <c r="D247" i="1"/>
  <c r="C247" i="1"/>
  <c r="G246" i="1"/>
  <c r="D246" i="1"/>
  <c r="H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D132" i="1"/>
  <c r="G132" i="1" s="1"/>
  <c r="C132"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683" i="1" l="1"/>
  <c r="G1585" i="1"/>
  <c r="H1585" i="1"/>
  <c r="D6" i="8"/>
  <c r="D44" i="8" s="1"/>
  <c r="D1503" i="1"/>
  <c r="H1503" i="1" s="1"/>
  <c r="F247" i="9"/>
  <c r="B247" i="9" s="1"/>
  <c r="F274" i="4"/>
  <c r="E83" i="9"/>
  <c r="B83" i="9" s="1"/>
  <c r="E327" i="9"/>
  <c r="B327" i="9" s="1"/>
  <c r="E36" i="9"/>
  <c r="B36" i="9" s="1"/>
  <c r="E329" i="9"/>
  <c r="B329" i="9" s="1"/>
  <c r="H1265" i="1"/>
  <c r="E255" i="5"/>
  <c r="D1259" i="1" s="1"/>
  <c r="F260" i="5"/>
  <c r="D1260" i="1"/>
  <c r="G1260" i="1" s="1"/>
  <c r="E303" i="9"/>
  <c r="B303" i="9" s="1"/>
  <c r="H1261" i="1"/>
  <c r="G1265" i="1"/>
  <c r="E294" i="9"/>
  <c r="B294" i="9" s="1"/>
  <c r="G299" i="1"/>
  <c r="G421" i="1"/>
  <c r="G422" i="1"/>
  <c r="G298" i="1"/>
  <c r="H130" i="1"/>
  <c r="G130" i="1"/>
  <c r="D131" i="1"/>
  <c r="H556" i="1"/>
  <c r="G556" i="1"/>
  <c r="H1258" i="1"/>
  <c r="G1258" i="1"/>
  <c r="H1270" i="1"/>
  <c r="G1270" i="1"/>
  <c r="H1286" i="1"/>
  <c r="G1286" i="1"/>
  <c r="H1302" i="1"/>
  <c r="G1302" i="1"/>
  <c r="H1318" i="1"/>
  <c r="G1318" i="1"/>
  <c r="G1493" i="1"/>
  <c r="H1493" i="1"/>
  <c r="G1495" i="1"/>
  <c r="H1495" i="1"/>
  <c r="G1530" i="1"/>
  <c r="H1530" i="1"/>
  <c r="G1533" i="1"/>
  <c r="H1533" i="1"/>
  <c r="H1584" i="1"/>
  <c r="G1584" i="1"/>
  <c r="H1616" i="1"/>
  <c r="G1616" i="1"/>
  <c r="H1667" i="1"/>
  <c r="G1667" i="1"/>
  <c r="F44" i="4"/>
  <c r="D43" i="4"/>
  <c r="C1621" i="1"/>
  <c r="I39" i="3"/>
  <c r="H1282" i="1"/>
  <c r="G1282" i="1"/>
  <c r="H1298" i="1"/>
  <c r="G1298" i="1"/>
  <c r="H1314" i="1"/>
  <c r="G1314" i="1"/>
  <c r="H1330" i="1"/>
  <c r="G1330" i="1"/>
  <c r="H1335" i="1"/>
  <c r="G1335" i="1"/>
  <c r="H1338" i="1"/>
  <c r="G1338" i="1"/>
  <c r="H1343" i="1"/>
  <c r="G1343" i="1"/>
  <c r="H1346" i="1"/>
  <c r="G1346" i="1"/>
  <c r="H1351" i="1"/>
  <c r="G1351" i="1"/>
  <c r="H1354" i="1"/>
  <c r="G1354" i="1"/>
  <c r="H1359" i="1"/>
  <c r="G1359" i="1"/>
  <c r="H1362" i="1"/>
  <c r="G1362" i="1"/>
  <c r="H1367" i="1"/>
  <c r="G1367" i="1"/>
  <c r="H1370" i="1"/>
  <c r="G1370" i="1"/>
  <c r="H1375" i="1"/>
  <c r="G1375" i="1"/>
  <c r="H1378" i="1"/>
  <c r="G1378" i="1"/>
  <c r="H1383" i="1"/>
  <c r="G1383" i="1"/>
  <c r="H1386" i="1"/>
  <c r="G1386" i="1"/>
  <c r="H1391" i="1"/>
  <c r="G1391" i="1"/>
  <c r="H1394" i="1"/>
  <c r="G1394" i="1"/>
  <c r="H1399" i="1"/>
  <c r="G1399" i="1"/>
  <c r="H1402" i="1"/>
  <c r="G1402" i="1"/>
  <c r="H1407" i="1"/>
  <c r="G1407" i="1"/>
  <c r="H1410" i="1"/>
  <c r="G1410" i="1"/>
  <c r="H1415" i="1"/>
  <c r="G1415" i="1"/>
  <c r="H1418" i="1"/>
  <c r="G1418" i="1"/>
  <c r="H1423" i="1"/>
  <c r="G1423" i="1"/>
  <c r="H1426" i="1"/>
  <c r="G1426" i="1"/>
  <c r="H1434" i="1"/>
  <c r="G1434" i="1"/>
  <c r="H1439" i="1"/>
  <c r="G1439" i="1"/>
  <c r="H1442" i="1"/>
  <c r="G1442" i="1"/>
  <c r="H1447" i="1"/>
  <c r="G1447" i="1"/>
  <c r="H1450" i="1"/>
  <c r="G1450" i="1"/>
  <c r="H1455" i="1"/>
  <c r="G1455" i="1"/>
  <c r="H1458" i="1"/>
  <c r="G1458" i="1"/>
  <c r="H1463" i="1"/>
  <c r="G1463" i="1"/>
  <c r="H1466" i="1"/>
  <c r="G1466" i="1"/>
  <c r="G1471" i="1"/>
  <c r="H1471" i="1"/>
  <c r="G1474" i="1"/>
  <c r="H1474" i="1"/>
  <c r="G1477" i="1"/>
  <c r="H1477" i="1"/>
  <c r="G1490" i="1"/>
  <c r="H1490" i="1"/>
  <c r="G1499" i="1"/>
  <c r="H1499" i="1"/>
  <c r="G1502" i="1"/>
  <c r="H1502" i="1"/>
  <c r="G1505" i="1"/>
  <c r="H1505" i="1"/>
  <c r="G1522" i="1"/>
  <c r="H1522" i="1"/>
  <c r="G1541" i="1"/>
  <c r="H1541" i="1"/>
  <c r="J1558" i="1"/>
  <c r="H1558" i="1"/>
  <c r="G1558" i="1"/>
  <c r="H1564" i="1"/>
  <c r="G1564" i="1"/>
  <c r="J1573" i="1"/>
  <c r="G1573" i="1"/>
  <c r="H1573" i="1"/>
  <c r="J1578" i="1"/>
  <c r="G1578" i="1"/>
  <c r="I1578" i="1" s="1"/>
  <c r="H1578" i="1"/>
  <c r="G1614" i="1"/>
  <c r="H1614" i="1"/>
  <c r="H1624" i="1"/>
  <c r="G1624" i="1"/>
  <c r="G1656" i="1"/>
  <c r="H1656" i="1"/>
  <c r="H1680" i="1"/>
  <c r="G1680" i="1"/>
  <c r="H988" i="1"/>
  <c r="G990" i="1"/>
  <c r="H992" i="1"/>
  <c r="G994" i="1"/>
  <c r="H996" i="1"/>
  <c r="G998" i="1"/>
  <c r="H1000" i="1"/>
  <c r="G1002" i="1"/>
  <c r="H1004" i="1"/>
  <c r="G1006" i="1"/>
  <c r="H1008" i="1"/>
  <c r="G1010" i="1"/>
  <c r="G1014" i="1"/>
  <c r="H1016" i="1"/>
  <c r="G1018" i="1"/>
  <c r="H1020" i="1"/>
  <c r="G1022" i="1"/>
  <c r="H1024" i="1"/>
  <c r="G1026" i="1"/>
  <c r="H1028" i="1"/>
  <c r="G1030" i="1"/>
  <c r="H1032" i="1"/>
  <c r="G1034" i="1"/>
  <c r="H1036" i="1"/>
  <c r="G1038" i="1"/>
  <c r="H1040" i="1"/>
  <c r="G1042" i="1"/>
  <c r="H1044" i="1"/>
  <c r="G1046" i="1"/>
  <c r="H1048" i="1"/>
  <c r="G1050" i="1"/>
  <c r="H1052" i="1"/>
  <c r="G1054" i="1"/>
  <c r="H1056" i="1"/>
  <c r="G1058" i="1"/>
  <c r="H1060" i="1"/>
  <c r="G1062" i="1"/>
  <c r="H1064" i="1"/>
  <c r="G1066" i="1"/>
  <c r="H1068" i="1"/>
  <c r="G1070" i="1"/>
  <c r="H1072" i="1"/>
  <c r="H1076" i="1"/>
  <c r="G1078" i="1"/>
  <c r="H1080" i="1"/>
  <c r="G1082" i="1"/>
  <c r="H1084" i="1"/>
  <c r="G1086" i="1"/>
  <c r="H1088" i="1"/>
  <c r="G1090" i="1"/>
  <c r="H1092" i="1"/>
  <c r="G1094" i="1"/>
  <c r="H1096" i="1"/>
  <c r="G1098" i="1"/>
  <c r="H1100" i="1"/>
  <c r="G1102" i="1"/>
  <c r="H1104" i="1"/>
  <c r="G1106" i="1"/>
  <c r="H1108" i="1"/>
  <c r="G1110" i="1"/>
  <c r="H1112" i="1"/>
  <c r="G1114" i="1"/>
  <c r="H1116" i="1"/>
  <c r="G1118" i="1"/>
  <c r="H1120" i="1"/>
  <c r="G1122" i="1"/>
  <c r="H1124" i="1"/>
  <c r="G1126" i="1"/>
  <c r="H1128" i="1"/>
  <c r="G1130" i="1"/>
  <c r="H1132" i="1"/>
  <c r="G1134" i="1"/>
  <c r="H1136" i="1"/>
  <c r="G1138" i="1"/>
  <c r="H1140" i="1"/>
  <c r="G1142" i="1"/>
  <c r="H1144" i="1"/>
  <c r="G1146" i="1"/>
  <c r="H1148" i="1"/>
  <c r="G1150" i="1"/>
  <c r="H1152" i="1"/>
  <c r="G1154" i="1"/>
  <c r="H1156" i="1"/>
  <c r="G1158" i="1"/>
  <c r="H1160" i="1"/>
  <c r="G1162" i="1"/>
  <c r="H1164" i="1"/>
  <c r="G1166" i="1"/>
  <c r="H1168" i="1"/>
  <c r="G1170" i="1"/>
  <c r="H1172" i="1"/>
  <c r="G1174" i="1"/>
  <c r="H1176" i="1"/>
  <c r="G1178" i="1"/>
  <c r="H1184" i="1"/>
  <c r="G1186" i="1"/>
  <c r="H1188" i="1"/>
  <c r="G1190" i="1"/>
  <c r="H1192" i="1"/>
  <c r="G1194" i="1"/>
  <c r="H1196" i="1"/>
  <c r="G1198" i="1"/>
  <c r="H1200" i="1"/>
  <c r="G1202" i="1"/>
  <c r="H1204" i="1"/>
  <c r="G1206"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G1261" i="1"/>
  <c r="H1266" i="1"/>
  <c r="G1266" i="1"/>
  <c r="G1267" i="1"/>
  <c r="H1271" i="1"/>
  <c r="G1273" i="1"/>
  <c r="H1278" i="1"/>
  <c r="G1278" i="1"/>
  <c r="G1279" i="1"/>
  <c r="H1287" i="1"/>
  <c r="G1289" i="1"/>
  <c r="H1294" i="1"/>
  <c r="G1294" i="1"/>
  <c r="G1295" i="1"/>
  <c r="H1303" i="1"/>
  <c r="G1305" i="1"/>
  <c r="H1310" i="1"/>
  <c r="G1310" i="1"/>
  <c r="G1311" i="1"/>
  <c r="H1319" i="1"/>
  <c r="G1321" i="1"/>
  <c r="H1326" i="1"/>
  <c r="G1326" i="1"/>
  <c r="G1327" i="1"/>
  <c r="G1481" i="1"/>
  <c r="H1481" i="1"/>
  <c r="G1483" i="1"/>
  <c r="H1483" i="1"/>
  <c r="G1509" i="1"/>
  <c r="H1509" i="1"/>
  <c r="G1511" i="1"/>
  <c r="H1511" i="1"/>
  <c r="H1611" i="1"/>
  <c r="G1611" i="1"/>
  <c r="G1678" i="1"/>
  <c r="H1678" i="1"/>
  <c r="E153" i="4"/>
  <c r="F154" i="4"/>
  <c r="F264" i="5"/>
  <c r="C1268" i="1"/>
  <c r="D486" i="1"/>
  <c r="D529" i="1"/>
  <c r="G989" i="1"/>
  <c r="H991" i="1"/>
  <c r="G993" i="1"/>
  <c r="H995" i="1"/>
  <c r="G997" i="1"/>
  <c r="H999" i="1"/>
  <c r="G1001" i="1"/>
  <c r="H1003" i="1"/>
  <c r="G1005" i="1"/>
  <c r="H1007" i="1"/>
  <c r="G1009" i="1"/>
  <c r="G1013" i="1"/>
  <c r="H1015" i="1"/>
  <c r="H1019" i="1"/>
  <c r="G1021" i="1"/>
  <c r="H1023" i="1"/>
  <c r="G1025" i="1"/>
  <c r="H1027" i="1"/>
  <c r="G1029" i="1"/>
  <c r="H1031" i="1"/>
  <c r="G1033" i="1"/>
  <c r="H1035" i="1"/>
  <c r="G1037" i="1"/>
  <c r="H1039" i="1"/>
  <c r="G1041" i="1"/>
  <c r="H1043" i="1"/>
  <c r="G1045" i="1"/>
  <c r="H1047" i="1"/>
  <c r="G1049" i="1"/>
  <c r="H1051" i="1"/>
  <c r="G1053" i="1"/>
  <c r="H1055" i="1"/>
  <c r="G1057" i="1"/>
  <c r="H1059" i="1"/>
  <c r="G1061" i="1"/>
  <c r="H1063" i="1"/>
  <c r="G1065" i="1"/>
  <c r="H1067" i="1"/>
  <c r="G1069" i="1"/>
  <c r="H1071" i="1"/>
  <c r="G1073" i="1"/>
  <c r="H1075" i="1"/>
  <c r="G1077" i="1"/>
  <c r="H1079" i="1"/>
  <c r="G1081" i="1"/>
  <c r="H1083" i="1"/>
  <c r="G1085" i="1"/>
  <c r="H1087" i="1"/>
  <c r="G1089" i="1"/>
  <c r="H1091"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G1153" i="1"/>
  <c r="H1155" i="1"/>
  <c r="G1157" i="1"/>
  <c r="H1159" i="1"/>
  <c r="G1161" i="1"/>
  <c r="H1163" i="1"/>
  <c r="G1165" i="1"/>
  <c r="H1167" i="1"/>
  <c r="G1169" i="1"/>
  <c r="H1171" i="1"/>
  <c r="G1173" i="1"/>
  <c r="H1175" i="1"/>
  <c r="G1177" i="1"/>
  <c r="H1179" i="1"/>
  <c r="H1183" i="1"/>
  <c r="G1185" i="1"/>
  <c r="H1187" i="1"/>
  <c r="G1189" i="1"/>
  <c r="H1191" i="1"/>
  <c r="G1193" i="1"/>
  <c r="H1195" i="1"/>
  <c r="G1197" i="1"/>
  <c r="H1199" i="1"/>
  <c r="G1201" i="1"/>
  <c r="H1203" i="1"/>
  <c r="G1205" i="1"/>
  <c r="H1207" i="1"/>
  <c r="G1209" i="1"/>
  <c r="H1211" i="1"/>
  <c r="G1213" i="1"/>
  <c r="H1215" i="1"/>
  <c r="G1217" i="1"/>
  <c r="H1219" i="1"/>
  <c r="G1221" i="1"/>
  <c r="G1225" i="1"/>
  <c r="H1227" i="1"/>
  <c r="G1229" i="1"/>
  <c r="H1231" i="1"/>
  <c r="G1233" i="1"/>
  <c r="H1235" i="1"/>
  <c r="G1237" i="1"/>
  <c r="H1239" i="1"/>
  <c r="G1241" i="1"/>
  <c r="H1243" i="1"/>
  <c r="G1245" i="1"/>
  <c r="H1247" i="1"/>
  <c r="G1249" i="1"/>
  <c r="H1251" i="1"/>
  <c r="G1253" i="1"/>
  <c r="G1257" i="1"/>
  <c r="H1262" i="1"/>
  <c r="G1262" i="1"/>
  <c r="G1263" i="1"/>
  <c r="G1269" i="1"/>
  <c r="H1274" i="1"/>
  <c r="G1274" i="1"/>
  <c r="G1275" i="1"/>
  <c r="H1283" i="1"/>
  <c r="G1285" i="1"/>
  <c r="H1290" i="1"/>
  <c r="G1290" i="1"/>
  <c r="G1291" i="1"/>
  <c r="H1299" i="1"/>
  <c r="G1301" i="1"/>
  <c r="H1306" i="1"/>
  <c r="G1306" i="1"/>
  <c r="G1307" i="1"/>
  <c r="H1315" i="1"/>
  <c r="G1317" i="1"/>
  <c r="H1322" i="1"/>
  <c r="G1322" i="1"/>
  <c r="G1323" i="1"/>
  <c r="H1331" i="1"/>
  <c r="G1331" i="1"/>
  <c r="H1334" i="1"/>
  <c r="G1334" i="1"/>
  <c r="H1339" i="1"/>
  <c r="G1339" i="1"/>
  <c r="H1342" i="1"/>
  <c r="G1342" i="1"/>
  <c r="H1347" i="1"/>
  <c r="G1347" i="1"/>
  <c r="H1350" i="1"/>
  <c r="G1350" i="1"/>
  <c r="H1355" i="1"/>
  <c r="G1355" i="1"/>
  <c r="H1358" i="1"/>
  <c r="G1358" i="1"/>
  <c r="H1363" i="1"/>
  <c r="G1363" i="1"/>
  <c r="H1366" i="1"/>
  <c r="G1366" i="1"/>
  <c r="H1371" i="1"/>
  <c r="G1371" i="1"/>
  <c r="H1374" i="1"/>
  <c r="G1374" i="1"/>
  <c r="H1379" i="1"/>
  <c r="G1379" i="1"/>
  <c r="H1382" i="1"/>
  <c r="G1382" i="1"/>
  <c r="H1387" i="1"/>
  <c r="G1387" i="1"/>
  <c r="H1390" i="1"/>
  <c r="G1390" i="1"/>
  <c r="H1395" i="1"/>
  <c r="G1395" i="1"/>
  <c r="H1398" i="1"/>
  <c r="G1398" i="1"/>
  <c r="H1403" i="1"/>
  <c r="G1403" i="1"/>
  <c r="H1406" i="1"/>
  <c r="G1406" i="1"/>
  <c r="H1411" i="1"/>
  <c r="G1411" i="1"/>
  <c r="H1414" i="1"/>
  <c r="G1414" i="1"/>
  <c r="H1419" i="1"/>
  <c r="G1419" i="1"/>
  <c r="H1422" i="1"/>
  <c r="G1422" i="1"/>
  <c r="H1427" i="1"/>
  <c r="G1427" i="1"/>
  <c r="H1430" i="1"/>
  <c r="G1430" i="1"/>
  <c r="H1435" i="1"/>
  <c r="G1435" i="1"/>
  <c r="H1438" i="1"/>
  <c r="G1438" i="1"/>
  <c r="H1443" i="1"/>
  <c r="G1443" i="1"/>
  <c r="H1446" i="1"/>
  <c r="G1446" i="1"/>
  <c r="H1451" i="1"/>
  <c r="G1451" i="1"/>
  <c r="H1454" i="1"/>
  <c r="G1454" i="1"/>
  <c r="H1459" i="1"/>
  <c r="G1459" i="1"/>
  <c r="H1462" i="1"/>
  <c r="G1462" i="1"/>
  <c r="H1467" i="1"/>
  <c r="G1467" i="1"/>
  <c r="H1470" i="1"/>
  <c r="G1470" i="1"/>
  <c r="G1478" i="1"/>
  <c r="H1478" i="1"/>
  <c r="G1486" i="1"/>
  <c r="H1486" i="1"/>
  <c r="G1489" i="1"/>
  <c r="H1489" i="1"/>
  <c r="G1506" i="1"/>
  <c r="H1506" i="1"/>
  <c r="G1515" i="1"/>
  <c r="H1515" i="1"/>
  <c r="G1518" i="1"/>
  <c r="H1518" i="1"/>
  <c r="G1521" i="1"/>
  <c r="H1521" i="1"/>
  <c r="J1541" i="1"/>
  <c r="I1550" i="1"/>
  <c r="H1557" i="1"/>
  <c r="G1557" i="1"/>
  <c r="J1557" i="1"/>
  <c r="J1564" i="1"/>
  <c r="H1574" i="1"/>
  <c r="G1574" i="1"/>
  <c r="H1579" i="1"/>
  <c r="G1579" i="1"/>
  <c r="G1650" i="1"/>
  <c r="H1650" i="1"/>
  <c r="H1660" i="1"/>
  <c r="G1660" i="1"/>
  <c r="H1675" i="1"/>
  <c r="G1675" i="1"/>
  <c r="G224" i="9"/>
  <c r="E224" i="9" s="1"/>
  <c r="B224" i="9" s="1"/>
  <c r="F39" i="4"/>
  <c r="D7" i="4"/>
  <c r="F106" i="4"/>
  <c r="G1498" i="1"/>
  <c r="H1498" i="1"/>
  <c r="G1514" i="1"/>
  <c r="H1514" i="1"/>
  <c r="G1526" i="1"/>
  <c r="H1526" i="1"/>
  <c r="H1527" i="1"/>
  <c r="I1543" i="1"/>
  <c r="J1545" i="1"/>
  <c r="H1546" i="1"/>
  <c r="I1546" i="1" s="1"/>
  <c r="J1548" i="1"/>
  <c r="H1548" i="1"/>
  <c r="I1548" i="1" s="1"/>
  <c r="H1549" i="1"/>
  <c r="G1549" i="1"/>
  <c r="J1560" i="1"/>
  <c r="H1560" i="1"/>
  <c r="I1560" i="1" s="1"/>
  <c r="H1561" i="1"/>
  <c r="G1561" i="1"/>
  <c r="H1566" i="1"/>
  <c r="J1567" i="1"/>
  <c r="G1567" i="1"/>
  <c r="I1567" i="1" s="1"/>
  <c r="J1568" i="1"/>
  <c r="H1576" i="1"/>
  <c r="H1581" i="1"/>
  <c r="G1654" i="1"/>
  <c r="H1654" i="1"/>
  <c r="F8" i="4"/>
  <c r="E7" i="4"/>
  <c r="G216" i="9"/>
  <c r="E216" i="9" s="1"/>
  <c r="B216" i="9" s="1"/>
  <c r="G174" i="9"/>
  <c r="E174" i="9" s="1"/>
  <c r="B174" i="9" s="1"/>
  <c r="F107" i="4"/>
  <c r="G24" i="9"/>
  <c r="H24" i="9"/>
  <c r="F153" i="4"/>
  <c r="F361" i="4"/>
  <c r="E7" i="5"/>
  <c r="F8" i="5"/>
  <c r="F70" i="5"/>
  <c r="E178" i="5"/>
  <c r="F181" i="5"/>
  <c r="F256" i="5"/>
  <c r="D255" i="5"/>
  <c r="F94" i="6"/>
  <c r="D89" i="6"/>
  <c r="H1264"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G1475" i="1"/>
  <c r="G1482" i="1"/>
  <c r="H1482" i="1"/>
  <c r="G1487" i="1"/>
  <c r="G1494" i="1"/>
  <c r="H1494" i="1"/>
  <c r="G1503" i="1"/>
  <c r="G1519" i="1"/>
  <c r="G1531" i="1"/>
  <c r="I1544" i="1"/>
  <c r="G1547" i="1"/>
  <c r="J1547" i="1"/>
  <c r="J1552" i="1"/>
  <c r="H1552" i="1"/>
  <c r="I1552" i="1" s="1"/>
  <c r="H1553" i="1"/>
  <c r="G1553" i="1"/>
  <c r="H1570" i="1"/>
  <c r="I1570" i="1" s="1"/>
  <c r="G1603" i="1"/>
  <c r="G1626" i="1"/>
  <c r="H1626" i="1"/>
  <c r="G1647" i="1"/>
  <c r="H1651" i="1"/>
  <c r="G1651" i="1"/>
  <c r="H1658" i="1"/>
  <c r="G1662" i="1"/>
  <c r="H1662" i="1"/>
  <c r="H1664" i="1"/>
  <c r="G208" i="9"/>
  <c r="E208" i="9" s="1"/>
  <c r="B208" i="9" s="1"/>
  <c r="G176" i="9"/>
  <c r="E176" i="9" s="1"/>
  <c r="B176" i="9" s="1"/>
  <c r="D49" i="4"/>
  <c r="F83" i="4"/>
  <c r="D82" i="4"/>
  <c r="F431" i="4"/>
  <c r="F523" i="4"/>
  <c r="D522" i="4"/>
  <c r="F575" i="4"/>
  <c r="D571" i="4"/>
  <c r="D647" i="4"/>
  <c r="G1534" i="1"/>
  <c r="H1534" i="1"/>
  <c r="I1542" i="1"/>
  <c r="I1565" i="1"/>
  <c r="I1566" i="1"/>
  <c r="I1575" i="1"/>
  <c r="I1576" i="1"/>
  <c r="I1580" i="1"/>
  <c r="I1581" i="1"/>
  <c r="H1623" i="1"/>
  <c r="G1623" i="1"/>
  <c r="H1659" i="1"/>
  <c r="G1659" i="1"/>
  <c r="E164" i="4"/>
  <c r="D160" i="1" s="1"/>
  <c r="F178" i="4"/>
  <c r="D230" i="4"/>
  <c r="F278" i="4"/>
  <c r="D273" i="4"/>
  <c r="E308" i="4"/>
  <c r="F45" i="5"/>
  <c r="D12" i="5"/>
  <c r="D6" i="7"/>
  <c r="C1540" i="1"/>
  <c r="H34" i="3"/>
  <c r="C1555" i="1"/>
  <c r="C1583" i="1"/>
  <c r="G212" i="9"/>
  <c r="E212" i="9" s="1"/>
  <c r="B212" i="9" s="1"/>
  <c r="D202" i="4"/>
  <c r="D152" i="4" s="1"/>
  <c r="D354" i="4"/>
  <c r="D373" i="4"/>
  <c r="D360" i="4" s="1"/>
  <c r="F374" i="4"/>
  <c r="D406" i="4"/>
  <c r="D88" i="5"/>
  <c r="F89" i="5"/>
  <c r="G314" i="9"/>
  <c r="E314" i="9" s="1"/>
  <c r="B314" i="9" s="1"/>
  <c r="F5" i="6"/>
  <c r="H27" i="3"/>
  <c r="F141" i="4"/>
  <c r="D140" i="4"/>
  <c r="E360" i="4"/>
  <c r="G315" i="9"/>
  <c r="G316" i="9"/>
  <c r="F150" i="5"/>
  <c r="G339" i="9"/>
  <c r="F115" i="6"/>
  <c r="E114" i="6"/>
  <c r="E141" i="6" s="1"/>
  <c r="G296" i="9"/>
  <c r="E296" i="9" s="1"/>
  <c r="B296" i="9" s="1"/>
  <c r="G220" i="9"/>
  <c r="E220" i="9" s="1"/>
  <c r="B220" i="9" s="1"/>
  <c r="G178" i="9"/>
  <c r="E178" i="9" s="1"/>
  <c r="B178" i="9" s="1"/>
  <c r="B47" i="9"/>
  <c r="E74" i="9"/>
  <c r="B74" i="9" s="1"/>
  <c r="B79" i="9"/>
  <c r="F309" i="4"/>
  <c r="F379" i="4"/>
  <c r="F427" i="4"/>
  <c r="D648" i="4"/>
  <c r="F432" i="4"/>
  <c r="G209" i="9"/>
  <c r="E209" i="9" s="1"/>
  <c r="B209" i="9" s="1"/>
  <c r="F492" i="4"/>
  <c r="D491" i="4"/>
  <c r="D536" i="4"/>
  <c r="F71" i="5"/>
  <c r="F135" i="5"/>
  <c r="D178" i="5"/>
  <c r="F197" i="5"/>
  <c r="H337" i="9"/>
  <c r="E219" i="5"/>
  <c r="F219" i="5" s="1"/>
  <c r="F129" i="6"/>
  <c r="D1525" i="1"/>
  <c r="G1525" i="1" s="1"/>
  <c r="H1563" i="1"/>
  <c r="E41" i="9"/>
  <c r="B41" i="9" s="1"/>
  <c r="E73" i="9"/>
  <c r="B73" i="9" s="1"/>
  <c r="G1472" i="1"/>
  <c r="G1476" i="1"/>
  <c r="G1480" i="1"/>
  <c r="G1484" i="1"/>
  <c r="G1488" i="1"/>
  <c r="G1492" i="1"/>
  <c r="G1496" i="1"/>
  <c r="G1500" i="1"/>
  <c r="G1504" i="1"/>
  <c r="G1508" i="1"/>
  <c r="G1512" i="1"/>
  <c r="G1516" i="1"/>
  <c r="G1520" i="1"/>
  <c r="G1524" i="1"/>
  <c r="G1528" i="1"/>
  <c r="G1532" i="1"/>
  <c r="G1536" i="1"/>
  <c r="H1551" i="1"/>
  <c r="I1551" i="1" s="1"/>
  <c r="J1551" i="1"/>
  <c r="H1559" i="1"/>
  <c r="I1559" i="1" s="1"/>
  <c r="J1559" i="1"/>
  <c r="F194" i="4"/>
  <c r="D321" i="4"/>
  <c r="E647" i="4"/>
  <c r="D641" i="1" s="1"/>
  <c r="E431" i="4"/>
  <c r="D466" i="4"/>
  <c r="D430" i="4" s="1"/>
  <c r="F598" i="4"/>
  <c r="D597" i="4"/>
  <c r="G156" i="9"/>
  <c r="E156" i="9" s="1"/>
  <c r="B156" i="9" s="1"/>
  <c r="F607" i="4"/>
  <c r="D35" i="6"/>
  <c r="D141" i="6" s="1"/>
  <c r="F54" i="6"/>
  <c r="D51" i="8"/>
  <c r="C1628" i="1" s="1"/>
  <c r="C1629" i="1"/>
  <c r="B28" i="9"/>
  <c r="E33" i="9"/>
  <c r="B33" i="9" s="1"/>
  <c r="B44" i="9"/>
  <c r="E49" i="9"/>
  <c r="B49" i="9" s="1"/>
  <c r="B60" i="9"/>
  <c r="E65" i="9"/>
  <c r="B65" i="9" s="1"/>
  <c r="B76" i="9"/>
  <c r="E81" i="9"/>
  <c r="B81" i="9" s="1"/>
  <c r="B92" i="9"/>
  <c r="B170" i="9"/>
  <c r="B313" i="9"/>
  <c r="B102" i="9"/>
  <c r="B106" i="9"/>
  <c r="B110" i="9"/>
  <c r="B114" i="9"/>
  <c r="B118" i="9"/>
  <c r="B122" i="9"/>
  <c r="B126" i="9"/>
  <c r="B130" i="9"/>
  <c r="B134" i="9"/>
  <c r="B138" i="9"/>
  <c r="B142" i="9"/>
  <c r="B146" i="9"/>
  <c r="B150" i="9"/>
  <c r="B154" i="9"/>
  <c r="B166" i="9"/>
  <c r="D629" i="4"/>
  <c r="F656" i="4"/>
  <c r="F136" i="5"/>
  <c r="H316" i="9"/>
  <c r="H315" i="9"/>
  <c r="E338" i="9"/>
  <c r="B338" i="9" s="1"/>
  <c r="G211" i="9"/>
  <c r="E211" i="9" s="1"/>
  <c r="B211" i="9" s="1"/>
  <c r="F298" i="9"/>
  <c r="E337" i="9"/>
  <c r="B337" i="9" s="1"/>
  <c r="H310" i="9"/>
  <c r="G309" i="9"/>
  <c r="E309" i="9" s="1"/>
  <c r="B309" i="9" s="1"/>
  <c r="H308" i="9"/>
  <c r="E308" i="9" s="1"/>
  <c r="B308" i="9" s="1"/>
  <c r="G302" i="9"/>
  <c r="E302" i="9" s="1"/>
  <c r="B302" i="9" s="1"/>
  <c r="G301" i="9"/>
  <c r="E301" i="9" s="1"/>
  <c r="B301" i="9" s="1"/>
  <c r="G300" i="9"/>
  <c r="E300" i="9" s="1"/>
  <c r="B300" i="9" s="1"/>
  <c r="H309" i="9"/>
  <c r="G225" i="9"/>
  <c r="E225" i="9" s="1"/>
  <c r="B225" i="9" s="1"/>
  <c r="G221" i="9"/>
  <c r="E221" i="9" s="1"/>
  <c r="B221" i="9" s="1"/>
  <c r="G217" i="9"/>
  <c r="E217" i="9" s="1"/>
  <c r="B217"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M228" i="9"/>
  <c r="F228" i="9" s="1"/>
  <c r="B228" i="9" s="1"/>
  <c r="G226" i="9"/>
  <c r="E226" i="9" s="1"/>
  <c r="B226" i="9" s="1"/>
  <c r="G222" i="9"/>
  <c r="E222" i="9" s="1"/>
  <c r="B222" i="9" s="1"/>
  <c r="G218" i="9"/>
  <c r="E218" i="9" s="1"/>
  <c r="B218" i="9" s="1"/>
  <c r="G214" i="9"/>
  <c r="E214" i="9" s="1"/>
  <c r="B214" i="9" s="1"/>
  <c r="G180" i="9"/>
  <c r="E180" i="9" s="1"/>
  <c r="B180" i="9" s="1"/>
  <c r="H179" i="9"/>
  <c r="I10" i="9"/>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E153" i="9"/>
  <c r="B153" i="9" s="1"/>
  <c r="B159" i="9"/>
  <c r="B163" i="9"/>
  <c r="B167" i="9"/>
  <c r="B171" i="9"/>
  <c r="G175" i="9"/>
  <c r="E175" i="9" s="1"/>
  <c r="B175" i="9" s="1"/>
  <c r="G177" i="9"/>
  <c r="E177" i="9" s="1"/>
  <c r="B177" i="9" s="1"/>
  <c r="G179" i="9"/>
  <c r="E179" i="9" s="1"/>
  <c r="B179" i="9" s="1"/>
  <c r="G210" i="9"/>
  <c r="E210" i="9" s="1"/>
  <c r="B210" i="9" s="1"/>
  <c r="G215" i="9"/>
  <c r="E215" i="9" s="1"/>
  <c r="B215" i="9" s="1"/>
  <c r="G219" i="9"/>
  <c r="E219" i="9" s="1"/>
  <c r="B219" i="9" s="1"/>
  <c r="G223" i="9"/>
  <c r="E223" i="9" s="1"/>
  <c r="B223" i="9" s="1"/>
  <c r="G227" i="9"/>
  <c r="E227" i="9" s="1"/>
  <c r="B227" i="9" s="1"/>
  <c r="B230" i="9"/>
  <c r="F243" i="9"/>
  <c r="B243" i="9" s="1"/>
  <c r="B262" i="9"/>
  <c r="B229" i="9"/>
  <c r="B237" i="9"/>
  <c r="B245" i="9"/>
  <c r="B253" i="9"/>
  <c r="B261" i="9"/>
  <c r="E251" i="5" l="1"/>
  <c r="I25" i="3" s="1"/>
  <c r="H1260" i="1"/>
  <c r="D1255" i="1"/>
  <c r="H131" i="1"/>
  <c r="G131" i="1"/>
  <c r="I31" i="3"/>
  <c r="D1537" i="1"/>
  <c r="H31" i="3"/>
  <c r="F141" i="6"/>
  <c r="C1537" i="1"/>
  <c r="F430" i="4"/>
  <c r="C424" i="1"/>
  <c r="F360" i="4"/>
  <c r="C355" i="1"/>
  <c r="H18" i="3"/>
  <c r="D299" i="4"/>
  <c r="C148" i="1"/>
  <c r="G1628" i="1"/>
  <c r="H1628" i="1"/>
  <c r="E430" i="4"/>
  <c r="D425" i="1"/>
  <c r="D535" i="4"/>
  <c r="D639" i="4" s="1"/>
  <c r="F536" i="4"/>
  <c r="C530" i="1"/>
  <c r="E316" i="9"/>
  <c r="B316" i="9" s="1"/>
  <c r="F88" i="5"/>
  <c r="C1093" i="1"/>
  <c r="F354" i="4"/>
  <c r="C349" i="1"/>
  <c r="D5" i="7"/>
  <c r="C1539" i="1"/>
  <c r="F273" i="4"/>
  <c r="C269" i="1"/>
  <c r="G160" i="1"/>
  <c r="H160" i="1"/>
  <c r="F571" i="4"/>
  <c r="C565" i="1"/>
  <c r="I1553" i="1"/>
  <c r="H336" i="9"/>
  <c r="E177" i="5"/>
  <c r="D1182" i="1"/>
  <c r="E6" i="5"/>
  <c r="D1012" i="1"/>
  <c r="I22" i="3"/>
  <c r="I1561" i="1"/>
  <c r="I1549" i="1"/>
  <c r="I1579" i="1"/>
  <c r="I1564" i="1"/>
  <c r="H1621" i="1"/>
  <c r="G1621" i="1"/>
  <c r="F597" i="4"/>
  <c r="C591" i="1"/>
  <c r="G336" i="9"/>
  <c r="D177" i="5"/>
  <c r="F178" i="5"/>
  <c r="C1182" i="1"/>
  <c r="F491" i="4"/>
  <c r="C485" i="1"/>
  <c r="F648" i="4"/>
  <c r="C642" i="1"/>
  <c r="E315" i="9"/>
  <c r="B315" i="9" s="1"/>
  <c r="G348" i="9"/>
  <c r="E348" i="9" s="1"/>
  <c r="F406" i="4"/>
  <c r="C401" i="1"/>
  <c r="F202" i="4"/>
  <c r="C198" i="1"/>
  <c r="H1555" i="1"/>
  <c r="G1555" i="1"/>
  <c r="F12" i="5"/>
  <c r="D7" i="5"/>
  <c r="C1017" i="1"/>
  <c r="F49" i="4"/>
  <c r="C45" i="1"/>
  <c r="F255" i="5"/>
  <c r="D251" i="5"/>
  <c r="C1259" i="1"/>
  <c r="D69" i="5"/>
  <c r="F164" i="4"/>
  <c r="F629" i="4"/>
  <c r="C623" i="1"/>
  <c r="F35" i="6"/>
  <c r="H28" i="3"/>
  <c r="C1431" i="1"/>
  <c r="F321" i="4"/>
  <c r="C316" i="1"/>
  <c r="H339" i="9"/>
  <c r="E339" i="9" s="1"/>
  <c r="B339" i="9" s="1"/>
  <c r="D1223" i="1"/>
  <c r="E418" i="4"/>
  <c r="D413" i="1" s="1"/>
  <c r="D355" i="1"/>
  <c r="D45" i="8"/>
  <c r="F230" i="4"/>
  <c r="C226" i="1"/>
  <c r="F522" i="4"/>
  <c r="C516" i="1"/>
  <c r="D308" i="4"/>
  <c r="D418" i="4" s="1"/>
  <c r="F89" i="6"/>
  <c r="C1485" i="1"/>
  <c r="E24" i="9"/>
  <c r="E6" i="4"/>
  <c r="D3" i="1"/>
  <c r="I1574" i="1"/>
  <c r="I1557" i="1"/>
  <c r="H486" i="1"/>
  <c r="G486" i="1"/>
  <c r="I1573" i="1"/>
  <c r="I1558" i="1"/>
  <c r="I1541" i="1"/>
  <c r="G1629" i="1"/>
  <c r="H1629" i="1"/>
  <c r="F466" i="4"/>
  <c r="C460" i="1"/>
  <c r="F114" i="6"/>
  <c r="I30" i="3"/>
  <c r="D1510" i="1"/>
  <c r="F140" i="4"/>
  <c r="C136" i="1"/>
  <c r="F373" i="4"/>
  <c r="C368" i="1"/>
  <c r="H1583" i="1"/>
  <c r="G1583" i="1"/>
  <c r="G1540" i="1"/>
  <c r="H1540" i="1"/>
  <c r="E417" i="4"/>
  <c r="D412" i="1" s="1"/>
  <c r="D303" i="1"/>
  <c r="F647" i="4"/>
  <c r="C641" i="1"/>
  <c r="F82" i="4"/>
  <c r="C78" i="1"/>
  <c r="F7" i="4"/>
  <c r="D6" i="4"/>
  <c r="C3" i="1"/>
  <c r="H1268" i="1"/>
  <c r="G1268" i="1"/>
  <c r="E152" i="4"/>
  <c r="D149" i="1"/>
  <c r="H1525" i="1"/>
  <c r="F43" i="4"/>
  <c r="C39" i="1"/>
  <c r="E336" i="9" l="1"/>
  <c r="B336" i="9" s="1"/>
  <c r="F418" i="4"/>
  <c r="C413" i="1"/>
  <c r="F639" i="4"/>
  <c r="C633" i="1"/>
  <c r="H149" i="1"/>
  <c r="G149" i="1"/>
  <c r="H3" i="1"/>
  <c r="G3" i="1"/>
  <c r="G39" i="1"/>
  <c r="H39" i="1"/>
  <c r="E299" i="4"/>
  <c r="D148" i="1"/>
  <c r="G148" i="1" s="1"/>
  <c r="I18" i="3"/>
  <c r="D300" i="4"/>
  <c r="F6" i="4"/>
  <c r="H17" i="3"/>
  <c r="D422" i="4"/>
  <c r="C2" i="1"/>
  <c r="H641" i="1"/>
  <c r="G641" i="1"/>
  <c r="G368" i="1"/>
  <c r="H368" i="1"/>
  <c r="G1510" i="1"/>
  <c r="H1510" i="1"/>
  <c r="B24" i="9"/>
  <c r="H516" i="1"/>
  <c r="G516" i="1"/>
  <c r="C1622" i="1"/>
  <c r="I40" i="3"/>
  <c r="G344" i="9"/>
  <c r="E344" i="9" s="1"/>
  <c r="B344" i="9" s="1"/>
  <c r="K1481" i="9"/>
  <c r="G343" i="9"/>
  <c r="E343" i="9" s="1"/>
  <c r="G1223" i="1"/>
  <c r="H1223" i="1"/>
  <c r="H1431" i="1"/>
  <c r="G1431" i="1"/>
  <c r="H9" i="3"/>
  <c r="F251" i="5"/>
  <c r="H25" i="3"/>
  <c r="C1255" i="1"/>
  <c r="H1017" i="1"/>
  <c r="G1017" i="1"/>
  <c r="E176" i="5"/>
  <c r="D1180" i="1" s="1"/>
  <c r="I24" i="3"/>
  <c r="D1181" i="1"/>
  <c r="H19" i="9"/>
  <c r="E19" i="9" s="1"/>
  <c r="B19" i="9" s="1"/>
  <c r="H530" i="1"/>
  <c r="G530" i="1"/>
  <c r="E639" i="4"/>
  <c r="D633" i="1" s="1"/>
  <c r="D424" i="1"/>
  <c r="E640" i="4"/>
  <c r="D634" i="1" s="1"/>
  <c r="H148" i="1"/>
  <c r="H355" i="1"/>
  <c r="G355" i="1"/>
  <c r="G1485" i="1"/>
  <c r="H1485" i="1"/>
  <c r="H22" i="3"/>
  <c r="F7" i="5"/>
  <c r="D6" i="5"/>
  <c r="C1012" i="1"/>
  <c r="H198" i="1"/>
  <c r="G198" i="1"/>
  <c r="E347" i="9"/>
  <c r="B348" i="9"/>
  <c r="H485" i="1"/>
  <c r="G485" i="1"/>
  <c r="H24" i="3"/>
  <c r="F177" i="5"/>
  <c r="D176" i="5"/>
  <c r="C1181" i="1"/>
  <c r="G1539" i="1"/>
  <c r="H1539" i="1"/>
  <c r="H1093" i="1"/>
  <c r="G1093" i="1"/>
  <c r="D423" i="4"/>
  <c r="D301" i="4"/>
  <c r="F299" i="4"/>
  <c r="C295" i="1"/>
  <c r="G78" i="1"/>
  <c r="H78" i="1"/>
  <c r="H136" i="1"/>
  <c r="G136" i="1"/>
  <c r="H226" i="1"/>
  <c r="G226" i="1"/>
  <c r="H316" i="1"/>
  <c r="G316" i="1"/>
  <c r="H23" i="3"/>
  <c r="F69" i="5"/>
  <c r="C1074" i="1"/>
  <c r="H45" i="1"/>
  <c r="G45" i="1"/>
  <c r="D1011" i="1"/>
  <c r="G346" i="9"/>
  <c r="E346" i="9" s="1"/>
  <c r="H33" i="3"/>
  <c r="C1538" i="1"/>
  <c r="F535" i="4"/>
  <c r="D640" i="4"/>
  <c r="C529" i="1"/>
  <c r="H460" i="1"/>
  <c r="G460" i="1"/>
  <c r="E422" i="4"/>
  <c r="E300" i="4"/>
  <c r="D296" i="1" s="1"/>
  <c r="I17" i="3"/>
  <c r="D2" i="1"/>
  <c r="F308" i="4"/>
  <c r="D417" i="4"/>
  <c r="C303" i="1"/>
  <c r="H623" i="1"/>
  <c r="G623" i="1"/>
  <c r="H1259" i="1"/>
  <c r="G1259" i="1"/>
  <c r="H401" i="1"/>
  <c r="G401" i="1"/>
  <c r="H642" i="1"/>
  <c r="G642" i="1"/>
  <c r="H1182" i="1"/>
  <c r="G1182" i="1"/>
  <c r="H591" i="1"/>
  <c r="G591" i="1"/>
  <c r="H565" i="1"/>
  <c r="G565" i="1"/>
  <c r="H269" i="1"/>
  <c r="G269" i="1"/>
  <c r="H349" i="1"/>
  <c r="G349" i="1"/>
  <c r="H425" i="1"/>
  <c r="G425" i="1"/>
  <c r="F152" i="4"/>
  <c r="H424" i="1"/>
  <c r="G424" i="1"/>
  <c r="G1537" i="1"/>
  <c r="H1537" i="1"/>
  <c r="H299" i="9" l="1"/>
  <c r="H1074" i="1"/>
  <c r="G1074" i="1"/>
  <c r="F176" i="5"/>
  <c r="C1180" i="1"/>
  <c r="H633" i="1"/>
  <c r="G633" i="1"/>
  <c r="H303" i="1"/>
  <c r="G303" i="1"/>
  <c r="G1538" i="1"/>
  <c r="H1538" i="1"/>
  <c r="C297" i="1"/>
  <c r="F301" i="4"/>
  <c r="H1012" i="1"/>
  <c r="G1012" i="1"/>
  <c r="K3" i="9"/>
  <c r="I9" i="3"/>
  <c r="G2" i="1"/>
  <c r="H2" i="1"/>
  <c r="F300" i="4"/>
  <c r="C296" i="1"/>
  <c r="E301" i="4"/>
  <c r="D297" i="1" s="1"/>
  <c r="E423" i="4"/>
  <c r="E424" i="4" s="1"/>
  <c r="D419" i="1" s="1"/>
  <c r="D295" i="1"/>
  <c r="F417" i="4"/>
  <c r="C412" i="1"/>
  <c r="H529" i="1"/>
  <c r="G529" i="1"/>
  <c r="D644" i="4"/>
  <c r="D425" i="4"/>
  <c r="F423" i="4"/>
  <c r="G20" i="9"/>
  <c r="C418" i="1"/>
  <c r="G306" i="9"/>
  <c r="E306" i="9" s="1"/>
  <c r="B306" i="9" s="1"/>
  <c r="G299" i="9"/>
  <c r="F6" i="5"/>
  <c r="C1011" i="1"/>
  <c r="H1255" i="1"/>
  <c r="G1255" i="1"/>
  <c r="E342" i="9"/>
  <c r="B343" i="9"/>
  <c r="G1622" i="1"/>
  <c r="H1622" i="1"/>
  <c r="H11" i="3"/>
  <c r="D643" i="4"/>
  <c r="F422" i="4"/>
  <c r="D424" i="4"/>
  <c r="C417" i="1"/>
  <c r="H413" i="1"/>
  <c r="G413" i="1"/>
  <c r="E643" i="4"/>
  <c r="D417" i="1"/>
  <c r="F640" i="4"/>
  <c r="C634" i="1"/>
  <c r="B346" i="9"/>
  <c r="E345" i="9"/>
  <c r="I10" i="3" s="1"/>
  <c r="H295" i="1"/>
  <c r="G295" i="1"/>
  <c r="H1181" i="1"/>
  <c r="G1181" i="1"/>
  <c r="E299" i="9" l="1"/>
  <c r="B299" i="9" s="1"/>
  <c r="N3" i="9"/>
  <c r="I11" i="3"/>
  <c r="H1180" i="1"/>
  <c r="G1180" i="1"/>
  <c r="H8" i="3"/>
  <c r="H1011" i="1"/>
  <c r="G1011" i="1"/>
  <c r="G296" i="1"/>
  <c r="H296" i="1"/>
  <c r="H634" i="1"/>
  <c r="G634" i="1"/>
  <c r="D637" i="1"/>
  <c r="H417" i="1"/>
  <c r="G417" i="1"/>
  <c r="F424" i="4"/>
  <c r="C419" i="1"/>
  <c r="H20" i="9"/>
  <c r="E20" i="9" s="1"/>
  <c r="B20" i="9" s="1"/>
  <c r="E425" i="4"/>
  <c r="E644" i="4"/>
  <c r="E645" i="4" s="1"/>
  <c r="D418" i="1"/>
  <c r="H418" i="1" s="1"/>
  <c r="H297" i="1"/>
  <c r="G297" i="1"/>
  <c r="F425" i="4"/>
  <c r="C420" i="1"/>
  <c r="H412" i="1"/>
  <c r="G412" i="1"/>
  <c r="D645" i="4"/>
  <c r="F643" i="4"/>
  <c r="C637" i="1"/>
  <c r="D646" i="4"/>
  <c r="F644" i="4"/>
  <c r="C638" i="1"/>
  <c r="D639" i="1" l="1"/>
  <c r="D650" i="4"/>
  <c r="F646" i="4"/>
  <c r="C640" i="1"/>
  <c r="D420" i="1"/>
  <c r="G420" i="1" s="1"/>
  <c r="H419" i="1"/>
  <c r="G419" i="1"/>
  <c r="H637" i="1"/>
  <c r="G637" i="1"/>
  <c r="M3" i="9"/>
  <c r="H420" i="1"/>
  <c r="G418" i="1"/>
  <c r="D649" i="4"/>
  <c r="F645" i="4"/>
  <c r="C639" i="1"/>
  <c r="E646" i="4"/>
  <c r="D638" i="1"/>
  <c r="H638" i="1" s="1"/>
  <c r="H19" i="3" l="1"/>
  <c r="C643" i="1"/>
  <c r="H334" i="9"/>
  <c r="G334" i="9"/>
  <c r="H20" i="3"/>
  <c r="F650" i="4"/>
  <c r="C644" i="1"/>
  <c r="G638" i="1"/>
  <c r="E650" i="4"/>
  <c r="D640" i="1"/>
  <c r="H640" i="1" s="1"/>
  <c r="H639" i="1"/>
  <c r="G639" i="1"/>
  <c r="E649" i="4"/>
  <c r="G640" i="1" l="1"/>
  <c r="I19" i="3"/>
  <c r="D643" i="1"/>
  <c r="H7" i="3" s="1"/>
  <c r="G297" i="9"/>
  <c r="E297" i="9" s="1"/>
  <c r="B297" i="9" s="1"/>
  <c r="I20" i="3"/>
  <c r="D644" i="1"/>
  <c r="G644" i="1" s="1"/>
  <c r="H643" i="1"/>
  <c r="G643" i="1"/>
  <c r="F649" i="4"/>
  <c r="E334" i="9"/>
  <c r="B334" i="9" l="1"/>
  <c r="E298" i="9"/>
  <c r="I8" i="3" s="1"/>
  <c r="H644" i="1"/>
  <c r="J3" i="9"/>
  <c r="G295" i="9" l="1"/>
  <c r="L293" i="9"/>
  <c r="F293" i="9" s="1"/>
  <c r="H295" i="9"/>
  <c r="G18" i="9"/>
  <c r="I17" i="9"/>
  <c r="K13" i="9"/>
  <c r="J11" i="9"/>
  <c r="I9" i="9"/>
  <c r="I7" i="9"/>
  <c r="H21" i="9"/>
  <c r="J17" i="9"/>
  <c r="G15" i="9"/>
  <c r="J12" i="9"/>
  <c r="K9" i="9"/>
  <c r="J6" i="9"/>
  <c r="K11" i="9"/>
  <c r="J8" i="9"/>
  <c r="M16" i="9"/>
  <c r="K10" i="9"/>
  <c r="I8" i="9"/>
  <c r="I5" i="9"/>
  <c r="J10" i="9"/>
  <c r="H18" i="9"/>
  <c r="J7" i="9"/>
  <c r="G17" i="9"/>
  <c r="K6" i="9"/>
  <c r="I12" i="9"/>
  <c r="H17" i="9"/>
  <c r="K8" i="9"/>
  <c r="J13" i="9"/>
  <c r="L16" i="9"/>
  <c r="K7" i="9"/>
  <c r="G22" i="9"/>
  <c r="I13" i="9"/>
  <c r="E13" i="9" s="1"/>
  <c r="B13" i="9" s="1"/>
  <c r="G21" i="9"/>
  <c r="E21" i="9" s="1"/>
  <c r="B21" i="9" s="1"/>
  <c r="J9" i="9"/>
  <c r="H15" i="9"/>
  <c r="L15" i="9"/>
  <c r="M15" i="9"/>
  <c r="H22" i="9"/>
  <c r="J5" i="9"/>
  <c r="K5" i="9"/>
  <c r="G16" i="9"/>
  <c r="I11" i="9"/>
  <c r="H16" i="9"/>
  <c r="I6" i="9"/>
  <c r="K12" i="9"/>
  <c r="E11" i="9" l="1"/>
  <c r="B11" i="9" s="1"/>
  <c r="F16" i="9"/>
  <c r="E6" i="9"/>
  <c r="B6" i="9" s="1"/>
  <c r="F15" i="9"/>
  <c r="E10" i="9"/>
  <c r="B10" i="9" s="1"/>
  <c r="E295" i="9"/>
  <c r="B295" i="9" s="1"/>
  <c r="E8" i="9"/>
  <c r="B8" i="9" s="1"/>
  <c r="E15" i="9"/>
  <c r="E9" i="9"/>
  <c r="B9" i="9" s="1"/>
  <c r="E18" i="9"/>
  <c r="B18" i="9" s="1"/>
  <c r="E16" i="9"/>
  <c r="B16" i="9" s="1"/>
  <c r="E12" i="9"/>
  <c r="B12" i="9" s="1"/>
  <c r="B293" i="9"/>
  <c r="F23" i="9"/>
  <c r="E22" i="9"/>
  <c r="B22" i="9" s="1"/>
  <c r="E17" i="9"/>
  <c r="B17" i="9" s="1"/>
  <c r="E5" i="9"/>
  <c r="E7" i="9"/>
  <c r="B7" i="9" s="1"/>
  <c r="E23" i="9"/>
  <c r="I7" i="3" s="1"/>
  <c r="F14" i="9" l="1"/>
  <c r="F3" i="9" s="1"/>
  <c r="B5" i="9"/>
  <c r="E4" i="9"/>
  <c r="B15" i="9"/>
  <c r="E14" i="9"/>
  <c r="I13" i="3" s="1"/>
  <c r="E3" i="9" l="1"/>
</calcChain>
</file>

<file path=xl/sharedStrings.xml><?xml version="1.0" encoding="utf-8"?>
<sst xmlns="http://schemas.openxmlformats.org/spreadsheetml/2006/main" count="4733" uniqueCount="3656">
  <si>
    <t>Obveznik:</t>
  </si>
  <si>
    <t>29582 - GRAD STARI GRAD</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</si>
  <si>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</si>
  <si>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</si>
  <si>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</si>
  <si>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</si>
  <si>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</si>
  <si>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</si>
  <si>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</si>
  <si>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</si>
  <si>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</si>
  <si>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</si>
  <si>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</si>
  <si>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</si>
  <si>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</si>
  <si>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</si>
  <si>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</si>
  <si>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</si>
  <si>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</si>
  <si>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</si>
  <si>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</si>
  <si>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</si>
  <si>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</si>
  <si>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</si>
  <si>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</si>
  <si>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</si>
  <si>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</si>
  <si>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</si>
  <si>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</si>
  <si>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</si>
  <si>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</si>
  <si>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</si>
  <si>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</si>
  <si>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</si>
  <si>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</si>
  <si>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</si>
  <si>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</si>
  <si>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</si>
  <si>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</si>
  <si>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</si>
  <si>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</si>
  <si>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</si>
  <si>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</si>
  <si>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</si>
  <si>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</si>
  <si>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</si>
  <si>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</si>
  <si>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</si>
  <si>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</si>
  <si>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</si>
  <si>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</si>
  <si>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</si>
  <si>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</si>
  <si>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</si>
  <si>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</si>
  <si>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</si>
  <si>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</si>
  <si>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</si>
  <si>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</si>
  <si>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</si>
  <si>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</si>
  <si>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</si>
  <si>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</si>
  <si>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</si>
  <si>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</si>
  <si>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</si>
  <si>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</si>
  <si>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</si>
  <si>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</si>
  <si>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</si>
  <si>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</si>
  <si>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</si>
  <si>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</si>
  <si>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</si>
  <si>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</si>
  <si>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</si>
  <si>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</si>
  <si>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</si>
  <si>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</si>
  <si>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</si>
  <si>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</si>
  <si>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</si>
  <si>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</si>
  <si>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</si>
  <si>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</si>
  <si>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</si>
  <si>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</si>
  <si>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</si>
  <si>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</si>
  <si>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</si>
  <si>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</si>
  <si>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</si>
  <si>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</si>
  <si>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</si>
  <si>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</si>
  <si>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</si>
  <si>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</si>
  <si>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</si>
  <si>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</si>
  <si>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</si>
  <si>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</si>
  <si>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</si>
  <si>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</si>
  <si>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</si>
  <si>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</si>
  <si>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</si>
  <si>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</si>
  <si>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</si>
  <si>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</si>
  <si>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</si>
  <si>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</si>
  <si>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</si>
  <si>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</si>
  <si>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</si>
  <si>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</si>
  <si>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</si>
  <si>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</si>
  <si>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</si>
  <si>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</si>
  <si>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</si>
  <si>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</si>
  <si>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</si>
  <si>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</si>
  <si>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</si>
  <si>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</si>
  <si>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</si>
  <si>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</si>
  <si>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</si>
  <si>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</si>
  <si>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</si>
  <si>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</si>
  <si>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</si>
  <si>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</si>
  <si>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</si>
  <si>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</si>
  <si>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</si>
  <si>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</si>
  <si>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</si>
  <si>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</si>
  <si>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</si>
  <si>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</si>
  <si>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</si>
  <si>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</si>
  <si>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</si>
  <si>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</si>
  <si>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</si>
  <si>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</si>
  <si>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</si>
  <si>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</si>
  <si>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</si>
  <si>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</si>
  <si>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</si>
  <si>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</si>
  <si>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</si>
  <si>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</si>
  <si>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</si>
  <si>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</si>
  <si>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</si>
  <si>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</si>
  <si>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</si>
  <si>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</si>
  <si>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</si>
  <si>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</si>
  <si>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</si>
  <si>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</si>
  <si>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</si>
  <si>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</si>
  <si>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</si>
  <si>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</si>
  <si>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</si>
  <si>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</si>
  <si>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</si>
  <si>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</si>
  <si>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</si>
  <si>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</si>
  <si>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</si>
  <si>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</si>
  <si>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</si>
  <si>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</si>
  <si>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</si>
  <si>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</si>
  <si>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</si>
  <si>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</si>
  <si>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</si>
  <si>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</si>
  <si>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</si>
  <si>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</si>
  <si>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</si>
  <si>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</si>
  <si>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</si>
  <si>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</si>
  <si>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</si>
  <si>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</si>
  <si>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</si>
  <si>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</si>
  <si>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</si>
  <si>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</si>
  <si>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</si>
  <si>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</si>
  <si>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</si>
  <si>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</si>
  <si>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</si>
  <si>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</si>
  <si>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</si>
  <si>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</si>
  <si>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</si>
  <si>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</si>
  <si>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</si>
  <si>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</si>
  <si>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</si>
  <si>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</si>
  <si>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</si>
  <si>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</si>
  <si>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</si>
  <si>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</si>
  <si>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</si>
  <si>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</si>
  <si>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</si>
  <si>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</si>
  <si>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</si>
  <si>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</si>
  <si>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</si>
  <si>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</si>
  <si>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</si>
  <si>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</si>
  <si>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</si>
  <si>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</si>
  <si>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</si>
  <si>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</si>
  <si>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</si>
  <si>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</si>
  <si>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</si>
  <si>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</si>
  <si>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</si>
  <si>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</si>
  <si>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</si>
  <si>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</si>
  <si>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</si>
  <si>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</si>
  <si>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</si>
  <si>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</si>
  <si>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</si>
  <si>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</si>
  <si>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</si>
  <si>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</si>
  <si>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</si>
  <si>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</si>
  <si>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</si>
  <si>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</si>
  <si>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</si>
  <si>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</si>
  <si>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</si>
  <si>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</si>
  <si>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</si>
  <si>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</si>
  <si>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</si>
  <si>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</si>
  <si>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</si>
  <si>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</si>
  <si>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</si>
  <si>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</si>
  <si>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</si>
  <si>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</si>
  <si>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</si>
  <si>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</si>
  <si>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</si>
  <si>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</si>
  <si>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</si>
  <si>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</si>
  <si>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</si>
  <si>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</si>
  <si>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</si>
  <si>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</si>
  <si>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</si>
  <si>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</si>
  <si>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</si>
  <si>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</si>
  <si>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</si>
  <si>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</si>
  <si>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</si>
  <si>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</si>
  <si>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</si>
  <si>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</si>
  <si>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</si>
  <si>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</si>
  <si>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</si>
  <si>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</si>
  <si>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</si>
  <si>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</si>
  <si>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</si>
  <si>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</si>
  <si>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</si>
  <si>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</si>
  <si>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</si>
  <si>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</si>
  <si>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</si>
  <si>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</si>
  <si>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</si>
  <si>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</si>
  <si>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</si>
  <si>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</si>
  <si>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</si>
  <si>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</si>
  <si>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</si>
  <si>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</si>
  <si>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</si>
  <si>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</si>
  <si>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</si>
  <si>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</si>
  <si>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</si>
  <si>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</si>
  <si>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</si>
  <si>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</si>
  <si>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</si>
  <si>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</si>
  <si>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</si>
  <si>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</si>
  <si>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</si>
  <si>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</si>
  <si>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</si>
  <si>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</si>
  <si>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</si>
  <si>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</si>
  <si>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</si>
  <si>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</si>
  <si>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</si>
  <si>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</si>
  <si>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</si>
  <si>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</si>
  <si>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</si>
  <si>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</si>
  <si>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</si>
  <si>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</si>
  <si>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</si>
  <si>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</si>
  <si>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</si>
  <si>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</si>
  <si>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</si>
  <si>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</si>
  <si>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</si>
  <si>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</si>
  <si>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</si>
  <si>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</si>
  <si>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</si>
  <si>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</si>
  <si>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</si>
  <si>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</si>
  <si>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</si>
  <si>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</si>
  <si>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</si>
  <si>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</si>
  <si>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</si>
  <si>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</si>
  <si>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</si>
  <si>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</si>
  <si>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</si>
  <si>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</si>
  <si>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</si>
  <si>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</si>
  <si>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</si>
  <si>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</si>
  <si>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</si>
  <si>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</si>
  <si>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</si>
  <si>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</si>
  <si>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</si>
  <si>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</si>
  <si>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</si>
  <si>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</si>
  <si>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</si>
  <si>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</si>
  <si>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</si>
  <si>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</si>
  <si>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</si>
  <si>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</si>
  <si>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</si>
  <si>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</si>
  <si>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</si>
  <si>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</si>
  <si>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</si>
  <si>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</si>
  <si>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</si>
  <si>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</si>
  <si>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</si>
  <si>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</si>
  <si>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</si>
  <si>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</si>
  <si>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</si>
  <si>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</si>
  <si>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</si>
  <si>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</si>
  <si>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</si>
  <si>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</si>
  <si>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</si>
  <si>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</si>
  <si>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</si>
  <si>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</si>
  <si>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</si>
  <si>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</si>
  <si>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</si>
  <si>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</si>
  <si>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</si>
  <si>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</si>
  <si>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</si>
  <si>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</si>
  <si>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</si>
  <si>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</si>
  <si>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</si>
  <si>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</si>
  <si>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</si>
  <si>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</si>
  <si>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</si>
  <si>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</si>
  <si>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</si>
  <si>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</si>
  <si>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</si>
  <si>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</si>
  <si>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</si>
  <si>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</si>
  <si>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</si>
  <si>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</si>
  <si>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</si>
  <si>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</si>
  <si>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</si>
  <si>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</si>
  <si>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</si>
  <si>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</si>
  <si>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</si>
  <si>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</si>
  <si>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</si>
  <si>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</si>
  <si>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</si>
  <si>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</si>
  <si>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</si>
  <si>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</si>
  <si>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</si>
  <si>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</si>
  <si>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</si>
  <si>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</si>
  <si>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</si>
  <si>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</si>
  <si>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</si>
  <si>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</si>
  <si>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</si>
  <si>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</si>
  <si>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</si>
  <si>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</si>
  <si>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</si>
  <si>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</si>
  <si>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</si>
  <si>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</si>
  <si>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</si>
  <si>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</si>
  <si>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</si>
  <si>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</si>
  <si>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</si>
  <si>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</si>
  <si>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</si>
  <si>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</si>
  <si>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</si>
  <si>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</si>
  <si>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</si>
  <si>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</si>
  <si>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</si>
  <si>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</si>
  <si>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</si>
  <si>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</si>
  <si>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</si>
  <si>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</si>
  <si>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</si>
  <si>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</si>
  <si>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</si>
  <si>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</si>
  <si>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</si>
  <si>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</si>
  <si>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</si>
  <si>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</si>
  <si>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</si>
  <si>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</si>
  <si>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</si>
  <si>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</si>
  <si>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</si>
  <si>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</si>
  <si>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</si>
  <si>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</si>
  <si>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</si>
  <si>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</si>
  <si>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</si>
  <si>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</si>
  <si>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</si>
  <si>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</si>
  <si>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</si>
  <si>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</si>
  <si>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</si>
  <si>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</si>
  <si>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</si>
  <si>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</si>
  <si>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</si>
  <si>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</si>
  <si>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</si>
  <si>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</si>
  <si>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</si>
  <si>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</si>
  <si>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</si>
  <si>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</si>
  <si>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</si>
  <si>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</si>
  <si>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</si>
  <si>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</si>
  <si>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</si>
  <si>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</si>
  <si>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</si>
  <si>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</si>
  <si>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</si>
  <si>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</si>
  <si>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</si>
  <si>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</si>
  <si>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</si>
  <si>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</si>
  <si>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</si>
  <si>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</si>
  <si>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</si>
  <si>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</si>
  <si>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</si>
  <si>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</si>
  <si>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</si>
  <si>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</si>
  <si>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</si>
  <si>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</si>
  <si>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</si>
  <si>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</si>
  <si>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</si>
  <si>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</si>
  <si>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</si>
  <si>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</si>
  <si>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</si>
  <si>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</si>
  <si>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</si>
  <si>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</si>
  <si>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</si>
  <si>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</si>
  <si>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</si>
  <si>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</si>
  <si>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</si>
  <si>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</si>
  <si>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</si>
  <si>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</si>
  <si>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</si>
  <si>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</si>
  <si>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</si>
  <si>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</si>
  <si>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</si>
  <si>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</si>
  <si>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</si>
  <si>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</si>
  <si>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</si>
  <si>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</si>
  <si>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</si>
  <si>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</si>
  <si>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</si>
  <si>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</si>
  <si>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</si>
  <si>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</si>
  <si>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</si>
  <si>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</si>
  <si>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</si>
  <si>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</si>
  <si>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</si>
  <si>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</si>
  <si>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</si>
  <si>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</si>
  <si>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</si>
  <si>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</si>
  <si>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</si>
  <si>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</si>
  <si>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</si>
  <si>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</si>
  <si>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</si>
  <si>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</si>
  <si>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</si>
  <si>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</si>
  <si>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</si>
  <si>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</si>
  <si>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</si>
  <si>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</si>
  <si>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</si>
  <si>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</si>
  <si>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</si>
  <si>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</si>
  <si>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</si>
  <si>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</si>
  <si>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</si>
  <si>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</si>
  <si>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</si>
  <si>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</si>
  <si>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</si>
  <si>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</si>
  <si>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</si>
  <si>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</si>
  <si>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</si>
  <si>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</si>
  <si>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</si>
  <si>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</si>
  <si>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</si>
  <si>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</si>
  <si>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</si>
  <si>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</si>
  <si>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</si>
  <si>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</si>
  <si>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</si>
  <si>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</si>
  <si>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</si>
  <si>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</si>
  <si>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</si>
  <si>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</si>
  <si>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</si>
  <si>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</si>
  <si>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</si>
  <si>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</si>
  <si>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</si>
  <si>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</si>
  <si>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</si>
  <si>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</si>
  <si>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</si>
  <si>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</si>
  <si>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</si>
  <si>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</si>
  <si>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</si>
  <si>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</si>
  <si>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</si>
  <si>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</si>
  <si>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</si>
  <si>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</si>
  <si>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</si>
  <si>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</si>
  <si>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</si>
  <si>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</si>
  <si>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</si>
  <si>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</si>
  <si>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</si>
  <si>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</si>
  <si>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</si>
  <si>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</si>
  <si>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</si>
  <si>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</si>
  <si>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</si>
  <si>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</si>
  <si>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</si>
  <si>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</si>
  <si>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</si>
  <si>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</si>
  <si>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</si>
  <si>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</si>
  <si>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</si>
  <si>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</si>
  <si>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</si>
  <si>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</si>
  <si>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</si>
  <si>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</si>
  <si>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</si>
  <si>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</si>
  <si>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</si>
  <si>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</si>
  <si>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</si>
  <si>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</si>
  <si>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</si>
  <si>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</si>
  <si>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</si>
  <si>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</si>
  <si>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</si>
  <si>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</si>
  <si>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</si>
  <si>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</si>
  <si>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</si>
  <si>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</si>
  <si>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</si>
  <si>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</si>
  <si>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</si>
  <si>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</si>
  <si>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</si>
  <si>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</si>
  <si>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</si>
  <si>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</si>
  <si>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</si>
  <si>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</si>
  <si>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</si>
  <si>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</si>
  <si>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</si>
  <si>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</si>
  <si>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</si>
  <si>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</si>
  <si>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</si>
  <si>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</si>
  <si>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</si>
  <si>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</si>
  <si>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</si>
  <si>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</si>
  <si>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</si>
  <si>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</si>
  <si>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</si>
  <si>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</si>
  <si>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</si>
  <si>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</si>
  <si>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</si>
  <si>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</si>
  <si>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</si>
  <si>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</si>
  <si>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</si>
  <si>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</si>
  <si>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</si>
  <si>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</si>
  <si>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</si>
  <si>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</si>
  <si>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</si>
  <si>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</si>
  <si>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</si>
  <si>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</si>
  <si>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</si>
  <si>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</si>
  <si>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</si>
  <si>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</si>
  <si>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</si>
  <si>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</si>
  <si>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</si>
  <si>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</si>
  <si>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</si>
  <si>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</si>
  <si>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</si>
  <si>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</si>
  <si>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</si>
  <si>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</si>
  <si>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</si>
  <si>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</si>
  <si>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</si>
  <si>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</si>
  <si>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</si>
  <si>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</si>
  <si>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</si>
  <si>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</si>
  <si>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</si>
  <si>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</si>
  <si>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</si>
  <si>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</si>
  <si>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</si>
  <si>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</si>
  <si>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</si>
  <si>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</si>
  <si>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</si>
  <si>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</si>
  <si>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</si>
  <si>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</si>
  <si>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</si>
  <si>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</si>
  <si>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</si>
  <si>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</si>
  <si>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</si>
  <si>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</si>
  <si>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</si>
  <si>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</si>
  <si>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</si>
  <si>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</si>
  <si>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</si>
  <si>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</si>
  <si>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</si>
  <si>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</si>
  <si>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</si>
  <si>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</si>
  <si>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</si>
  <si>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</si>
  <si>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</si>
  <si>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</si>
  <si>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</si>
  <si>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</si>
  <si>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</si>
  <si>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</si>
  <si>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</si>
  <si>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</si>
  <si>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</si>
  <si>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</si>
  <si>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</si>
  <si>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</si>
  <si>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</si>
  <si>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</si>
  <si>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</si>
  <si>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</si>
  <si>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</si>
  <si>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</si>
  <si>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</si>
  <si>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</si>
  <si>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</si>
  <si>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</si>
  <si>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</si>
  <si>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</si>
  <si>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</si>
  <si>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</si>
  <si>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</si>
  <si>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</si>
  <si>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</si>
  <si>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</si>
  <si>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</si>
  <si>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</si>
  <si>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</si>
  <si>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</si>
  <si>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</si>
  <si>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</si>
  <si>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</si>
  <si>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</si>
  <si>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</si>
  <si>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</si>
  <si>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</si>
  <si>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</si>
  <si>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</si>
  <si>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</si>
  <si>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</si>
  <si>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</si>
  <si>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</si>
  <si>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</si>
  <si>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</si>
  <si>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</si>
  <si>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</si>
  <si>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</si>
  <si>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</si>
  <si>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</si>
  <si>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</si>
  <si>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</si>
  <si>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</si>
  <si>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</si>
  <si>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</si>
  <si>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</si>
  <si>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</si>
  <si>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</si>
  <si>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</si>
  <si>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</si>
  <si>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</si>
  <si>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</si>
  <si>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</si>
  <si>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</si>
  <si>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</si>
  <si>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</si>
  <si>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</si>
  <si>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</si>
  <si>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</si>
  <si>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</si>
  <si>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</si>
  <si>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</si>
  <si>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</si>
  <si>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</si>
  <si>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</si>
  <si>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</si>
  <si>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</si>
  <si>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</si>
  <si>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</si>
  <si>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</si>
  <si>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</si>
  <si>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</si>
  <si>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</si>
  <si>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</si>
  <si>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</si>
  <si>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</si>
  <si>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</si>
  <si>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</si>
  <si>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</si>
  <si>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</si>
  <si>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</si>
  <si>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</si>
  <si>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</si>
  <si>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</si>
  <si>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</si>
  <si>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</si>
  <si>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</si>
  <si>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</si>
  <si>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</si>
  <si>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</si>
  <si>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</si>
  <si>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</si>
  <si>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</si>
  <si>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</si>
  <si>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</si>
  <si>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</si>
  <si>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</si>
  <si>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</si>
  <si>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</si>
  <si>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</si>
  <si>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</si>
  <si>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</si>
  <si>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</si>
  <si>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</si>
  <si>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</si>
  <si>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</si>
  <si>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</si>
  <si>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</si>
  <si>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</si>
  <si>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</si>
  <si>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</si>
  <si>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</si>
  <si>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</si>
  <si>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</si>
  <si>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</si>
  <si>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</si>
  <si>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</si>
  <si>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</si>
  <si>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</si>
  <si>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</si>
  <si>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</si>
  <si>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</si>
  <si>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</si>
  <si>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</si>
  <si>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</si>
  <si>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</si>
  <si>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</si>
  <si>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</si>
  <si>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</si>
  <si>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</si>
  <si>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</si>
  <si>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</si>
  <si>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</si>
  <si>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</si>
  <si>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</si>
  <si>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</si>
  <si>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</si>
  <si>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</si>
  <si>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</si>
  <si>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</si>
  <si>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</si>
  <si>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</si>
  <si>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</si>
  <si>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</si>
  <si>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</si>
  <si>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</si>
  <si>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</si>
  <si>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</si>
  <si>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</si>
  <si>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</si>
  <si>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</si>
  <si>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</si>
  <si>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</si>
  <si>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</si>
  <si>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</si>
  <si>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</si>
  <si>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</si>
  <si>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</si>
  <si>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</si>
  <si>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</si>
  <si>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</si>
  <si>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</si>
  <si>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</si>
  <si>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</si>
  <si>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</si>
  <si>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</si>
  <si>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</si>
  <si>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</si>
  <si>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</si>
  <si>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</si>
  <si>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</si>
  <si>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</si>
  <si>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</si>
  <si>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</si>
  <si>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</si>
  <si>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</si>
  <si>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</si>
  <si>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</si>
  <si>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</si>
  <si>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</si>
  <si>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</si>
  <si>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</si>
  <si>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</si>
  <si>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</si>
  <si>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</si>
  <si>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</si>
  <si>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</si>
  <si>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</si>
  <si>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</si>
  <si>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</si>
  <si>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</si>
  <si>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</si>
  <si>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</si>
  <si>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</si>
  <si>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</si>
  <si>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</si>
  <si>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</si>
  <si>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</si>
  <si>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</si>
  <si>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</si>
  <si>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</si>
  <si>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</si>
  <si>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</si>
  <si>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</si>
  <si>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</si>
  <si>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</si>
  <si>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</si>
  <si>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</si>
  <si>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</si>
  <si>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</si>
  <si>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</si>
  <si>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</si>
  <si>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</si>
  <si>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</si>
  <si>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</si>
  <si>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</si>
  <si>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</si>
  <si>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</si>
  <si>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</si>
  <si>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</si>
  <si>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</si>
  <si>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</si>
  <si>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</si>
  <si>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</si>
  <si>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</si>
  <si>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</si>
  <si>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</si>
  <si>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</si>
  <si>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</si>
  <si>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</si>
  <si>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</si>
  <si>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</si>
  <si>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</si>
  <si>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</si>
  <si>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</si>
  <si>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</si>
  <si>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</si>
  <si>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</si>
  <si>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</si>
  <si>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</si>
  <si>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</si>
  <si>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</si>
  <si>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</si>
  <si>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</si>
  <si>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</si>
  <si>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</si>
  <si>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</si>
  <si>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</si>
  <si>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</si>
  <si>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</si>
  <si>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</si>
  <si>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</si>
  <si>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</si>
  <si>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</si>
  <si>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</si>
  <si>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</si>
  <si>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</si>
  <si>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</si>
  <si>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</si>
  <si>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</si>
  <si>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</si>
  <si>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</si>
  <si>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</si>
  <si>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</si>
  <si>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</si>
  <si>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</si>
  <si>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</si>
  <si>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</si>
  <si>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</si>
  <si>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</si>
  <si>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</si>
  <si>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</si>
  <si>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</si>
  <si>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</si>
  <si>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</si>
  <si>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</si>
  <si>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</si>
  <si>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</si>
  <si>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</si>
  <si>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</si>
  <si>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</si>
  <si>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</si>
  <si>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</si>
  <si>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</si>
  <si>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</si>
  <si>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</si>
  <si>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</si>
  <si>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</si>
  <si>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</si>
  <si>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</si>
  <si>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</si>
  <si>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</si>
  <si>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</si>
  <si>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</si>
  <si>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</si>
  <si>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</si>
  <si>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</si>
  <si>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</si>
  <si>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</si>
  <si>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</si>
  <si>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</si>
  <si>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</si>
  <si>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</si>
  <si>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</si>
  <si>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</si>
  <si>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</si>
  <si>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</si>
  <si>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</si>
  <si>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</si>
  <si>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</si>
  <si>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</si>
  <si>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</si>
  <si>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</si>
  <si>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</si>
  <si>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</si>
  <si>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</si>
  <si>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</si>
  <si>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</si>
  <si>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</si>
  <si>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</si>
  <si>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</si>
  <si>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</si>
  <si>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</si>
  <si>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</si>
  <si>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</si>
  <si>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</si>
  <si>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</si>
  <si>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</si>
  <si>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</si>
  <si>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</si>
  <si>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</si>
  <si>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</si>
  <si>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</si>
  <si>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</si>
  <si>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</si>
  <si>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</si>
  <si>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</si>
  <si>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</si>
  <si>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</si>
  <si>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</si>
  <si>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</si>
  <si>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</si>
  <si>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</si>
  <si>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</si>
  <si>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</si>
  <si>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</si>
  <si>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</si>
  <si>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</si>
  <si>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</si>
  <si>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</si>
  <si>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</si>
  <si>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</si>
  <si>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</si>
  <si>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</si>
  <si>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</si>
  <si>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</si>
  <si>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</si>
  <si>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</si>
  <si>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</si>
  <si>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</si>
  <si>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</si>
  <si>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</si>
  <si>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</si>
  <si>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</si>
  <si>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</si>
  <si>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</si>
  <si>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</si>
  <si>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</si>
  <si>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</si>
  <si>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</si>
  <si>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</si>
  <si>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</si>
  <si>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</si>
  <si>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</si>
  <si>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</si>
  <si>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</si>
  <si>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</si>
  <si>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</si>
  <si>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</si>
  <si>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</si>
  <si>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</si>
  <si>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</si>
  <si>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</si>
  <si>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</si>
  <si>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</si>
  <si>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</si>
  <si>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</si>
  <si>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</si>
  <si>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</si>
  <si>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</si>
  <si>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</si>
  <si>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</si>
  <si>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</si>
  <si>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</si>
  <si>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</si>
  <si>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</si>
  <si>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</si>
  <si>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</si>
  <si>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</si>
  <si>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</si>
  <si>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</si>
  <si>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</si>
  <si>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</si>
  <si>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</si>
  <si>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</si>
  <si>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</si>
  <si>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</si>
  <si>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</si>
  <si>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</si>
  <si>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</si>
  <si>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</si>
  <si>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</si>
  <si>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</si>
  <si>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</si>
  <si>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</si>
  <si>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</si>
  <si>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</si>
  <si>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</si>
  <si>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</si>
  <si>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</si>
  <si>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</si>
  <si>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</si>
  <si>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</si>
  <si>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</si>
  <si>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</si>
  <si>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</si>
  <si>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</si>
  <si>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</si>
  <si>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</si>
  <si>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</si>
  <si>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</si>
  <si>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</si>
  <si>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</si>
  <si>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</si>
  <si>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</si>
  <si>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</si>
  <si>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</si>
  <si>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</si>
  <si>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</si>
  <si>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</si>
  <si>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</si>
  <si>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</si>
  <si>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</si>
  <si>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</si>
  <si>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</si>
  <si>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</si>
  <si>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</si>
  <si>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</si>
  <si>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</si>
  <si>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</si>
  <si>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</si>
  <si>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</si>
  <si>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</si>
  <si>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</si>
  <si>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</si>
  <si>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</si>
  <si>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</si>
  <si>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</si>
  <si>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</si>
  <si>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</si>
  <si>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</si>
  <si>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</si>
  <si>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</si>
  <si>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</si>
  <si>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</si>
  <si>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</si>
  <si>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</si>
  <si>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</si>
  <si>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</si>
  <si>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</si>
  <si>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</si>
  <si>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</si>
  <si>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</si>
  <si>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</si>
  <si>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</si>
  <si>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</si>
  <si>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</si>
  <si>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</si>
  <si>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</si>
  <si>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</si>
  <si>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</si>
  <si>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</si>
  <si>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</si>
  <si>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</si>
  <si>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</si>
  <si>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</si>
  <si>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</si>
  <si>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</si>
  <si>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</si>
  <si>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</si>
  <si>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</si>
  <si>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</si>
  <si>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</si>
  <si>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</si>
  <si>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</si>
  <si>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</si>
  <si>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</si>
  <si>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</si>
  <si>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</si>
  <si>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</si>
  <si>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</si>
  <si>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</si>
  <si>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</si>
  <si>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</si>
  <si>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</si>
  <si>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</si>
  <si>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</si>
  <si>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</si>
  <si>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</si>
  <si>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</si>
  <si>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</si>
  <si>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</si>
  <si>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</si>
  <si>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</si>
  <si>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</si>
  <si>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</si>
  <si>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</si>
  <si>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</si>
  <si>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</si>
  <si>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</si>
  <si>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</si>
  <si>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</si>
  <si>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</si>
  <si>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</si>
  <si>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</si>
  <si>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</si>
  <si>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</si>
  <si>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</si>
  <si>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</si>
  <si>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</si>
  <si>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</si>
  <si>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</si>
  <si>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</si>
  <si>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</si>
  <si>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</si>
  <si>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</si>
  <si>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</si>
  <si>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</si>
  <si>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</si>
  <si>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</si>
  <si>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</si>
  <si>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</si>
  <si>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</si>
  <si>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</si>
  <si>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</si>
  <si>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</si>
  <si>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</si>
  <si>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</si>
  <si>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</si>
  <si>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</si>
  <si>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</si>
  <si>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</si>
  <si>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</si>
  <si>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</si>
  <si>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</si>
  <si>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</si>
  <si>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</si>
  <si>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</si>
  <si>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</si>
  <si>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</si>
  <si>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</si>
  <si>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</si>
  <si>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</si>
  <si>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</si>
  <si>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</si>
  <si>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</si>
  <si>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</si>
  <si>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</si>
  <si>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</si>
  <si>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</si>
  <si>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</si>
  <si>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</si>
  <si>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</si>
  <si>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</si>
  <si>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</si>
  <si>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</si>
  <si>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</si>
  <si>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</si>
  <si>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</si>
  <si>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</si>
  <si>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</si>
  <si>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</si>
  <si>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</si>
  <si>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</si>
  <si>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</si>
  <si>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</si>
  <si>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</si>
  <si>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</si>
  <si>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</si>
  <si>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</si>
  <si>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</si>
  <si>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</si>
  <si>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</si>
  <si>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</si>
  <si>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</si>
  <si>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</si>
  <si>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</si>
  <si>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</si>
  <si>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</si>
  <si>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</si>
  <si>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</si>
  <si>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</si>
  <si>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</si>
  <si>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</si>
  <si>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</si>
  <si>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</si>
  <si>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</si>
  <si>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</si>
  <si>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</si>
  <si>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</si>
  <si>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</si>
  <si>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</si>
  <si>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</si>
  <si>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</si>
  <si>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</si>
  <si>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</si>
  <si>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</si>
  <si>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</si>
  <si>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</si>
  <si>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</si>
  <si>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</si>
  <si>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</si>
  <si>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</si>
  <si>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</si>
  <si>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</si>
  <si>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</si>
  <si>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</si>
  <si>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</si>
  <si>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</si>
  <si>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</si>
  <si>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</si>
  <si>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</si>
  <si>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</si>
  <si>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</si>
  <si>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</si>
  <si>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</si>
  <si>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</si>
  <si>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</si>
  <si>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</si>
  <si>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</si>
  <si>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</si>
  <si>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</si>
  <si>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</si>
  <si>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</si>
  <si>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</si>
  <si>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</si>
  <si>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</si>
  <si>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</si>
  <si>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</si>
  <si>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</si>
  <si>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</si>
  <si>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</si>
  <si>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</si>
  <si>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</si>
  <si>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</si>
  <si>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</si>
  <si>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</si>
  <si>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</si>
  <si>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</si>
  <si>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</si>
  <si>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</si>
  <si>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</si>
  <si>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</si>
  <si>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</si>
  <si>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</si>
  <si>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</si>
  <si>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</si>
  <si>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</si>
  <si>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</si>
  <si>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</si>
  <si>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</si>
  <si>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</si>
  <si>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</si>
  <si>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</si>
  <si>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</si>
  <si>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</si>
  <si>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</si>
  <si>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</si>
  <si>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</si>
  <si>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</si>
  <si>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</si>
  <si>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</si>
  <si>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</si>
  <si>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</si>
  <si>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</si>
  <si>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</si>
  <si>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</si>
  <si>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</si>
  <si>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</si>
  <si>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</si>
  <si>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</si>
  <si>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</si>
  <si>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</si>
  <si>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</si>
  <si>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</si>
  <si>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</si>
  <si>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</si>
  <si>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</si>
  <si>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</si>
  <si>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</si>
  <si>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</si>
  <si>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</si>
  <si>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</si>
  <si>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</si>
  <si>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</si>
  <si>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</si>
  <si>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</si>
  <si>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</si>
  <si>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</si>
  <si>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</si>
  <si>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</si>
  <si>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</si>
  <si>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</si>
  <si>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</si>
  <si>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</si>
  <si>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</si>
  <si>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</si>
  <si>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</si>
  <si>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</si>
  <si>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</si>
  <si>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</si>
  <si>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</si>
  <si>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</si>
  <si>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</si>
  <si>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</si>
  <si>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</si>
  <si>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</si>
  <si>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</si>
  <si>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</si>
  <si>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</si>
  <si>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</si>
  <si>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</si>
  <si>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</si>
  <si>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</si>
  <si>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</si>
  <si>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</si>
  <si>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</si>
  <si>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</si>
  <si>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</si>
  <si>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</si>
  <si>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</si>
  <si>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</si>
  <si>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</si>
  <si>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</si>
  <si>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</si>
  <si>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</si>
  <si>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</si>
  <si>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</si>
  <si>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</si>
  <si>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</si>
  <si>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</si>
  <si>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</si>
  <si>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</si>
  <si>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</si>
  <si>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</si>
  <si>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</si>
  <si>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</si>
  <si>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</si>
  <si>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</si>
  <si>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</si>
  <si>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</si>
  <si>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</si>
  <si>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</si>
  <si>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</si>
  <si>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</si>
  <si>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</si>
  <si>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</si>
  <si>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</si>
  <si>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</si>
  <si>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</si>
  <si>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</si>
  <si>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</si>
  <si>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</si>
  <si>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</si>
  <si>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</si>
  <si>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</si>
  <si>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</si>
  <si>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</si>
  <si>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</si>
  <si>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</si>
  <si>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</si>
  <si>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</si>
  <si>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</si>
  <si>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</si>
  <si>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</si>
  <si>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</si>
  <si>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</si>
  <si>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</si>
  <si>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</si>
  <si>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</si>
  <si>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</si>
  <si>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</si>
  <si>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</si>
  <si>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</si>
  <si>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</si>
  <si>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</si>
  <si>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</si>
  <si>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</si>
  <si>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</si>
  <si>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</si>
  <si>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</si>
  <si>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</si>
  <si>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</si>
  <si>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</si>
  <si>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</si>
  <si>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</si>
  <si>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</si>
  <si>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</si>
  <si>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</si>
  <si>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</si>
  <si>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</si>
  <si>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</si>
  <si>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</si>
  <si>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</si>
  <si>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</si>
  <si>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</si>
  <si>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</si>
  <si>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</si>
  <si>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</si>
  <si>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</si>
  <si>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</si>
  <si>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</si>
  <si>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</si>
  <si>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</si>
  <si>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</si>
  <si>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</si>
  <si>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</si>
  <si>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</si>
  <si>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</si>
  <si>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</si>
  <si>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</si>
  <si>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</si>
  <si>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</si>
  <si>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</si>
  <si>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</si>
  <si>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</si>
  <si>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</si>
  <si>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</si>
  <si>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</si>
  <si>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</si>
  <si>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</si>
  <si>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</si>
  <si>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</si>
  <si>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</si>
  <si>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</si>
  <si>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</si>
  <si>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</si>
  <si>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</si>
  <si>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</si>
  <si>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</si>
  <si>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</si>
  <si>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</si>
  <si>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</si>
  <si>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</si>
  <si>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</si>
  <si>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</si>
  <si>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</si>
  <si>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</si>
  <si>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</si>
  <si>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</si>
  <si>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</si>
  <si>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</si>
  <si>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</si>
  <si>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</si>
  <si>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</si>
  <si>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</si>
  <si>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</si>
  <si>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</si>
  <si>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</si>
  <si>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</si>
  <si>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</si>
  <si>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</si>
  <si>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</si>
  <si>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</si>
  <si>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</si>
  <si>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</si>
  <si>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</si>
  <si>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</si>
  <si>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</si>
  <si>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</si>
  <si>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</si>
  <si>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</si>
  <si>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</si>
  <si>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</si>
  <si>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</si>
  <si>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</si>
  <si>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</si>
  <si>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</si>
  <si>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</si>
  <si>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</si>
  <si>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</si>
  <si>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</si>
  <si>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</si>
  <si>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</si>
  <si>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</si>
  <si>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</si>
  <si>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</si>
  <si>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</si>
  <si>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</si>
  <si>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</si>
  <si>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</si>
  <si>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</si>
  <si>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</si>
  <si>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</si>
  <si>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</si>
  <si>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</si>
  <si>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</si>
  <si>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</si>
  <si>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</si>
  <si>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</si>
  <si>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</si>
  <si>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</si>
  <si>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</si>
  <si>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</si>
  <si>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</si>
  <si>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</si>
  <si>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</si>
  <si>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</si>
  <si>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</si>
  <si>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</si>
  <si>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</si>
  <si>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</si>
  <si>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</si>
  <si>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</si>
  <si>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</si>
  <si>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</si>
  <si>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</si>
  <si>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</si>
  <si>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</si>
  <si>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</si>
  <si>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</si>
  <si>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</si>
  <si>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</si>
  <si>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</si>
  <si>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</si>
  <si>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</si>
  <si>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</si>
  <si>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</si>
  <si>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</si>
  <si>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</si>
  <si>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</si>
  <si>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</si>
  <si>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</si>
  <si>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</si>
  <si>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</si>
  <si>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</si>
  <si>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</si>
  <si>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</si>
  <si>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</si>
  <si>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</si>
  <si>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</si>
  <si>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</si>
  <si>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</si>
  <si>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</si>
  <si>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</si>
  <si>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</si>
  <si>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</si>
  <si>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</si>
  <si>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</si>
  <si>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</si>
  <si>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</si>
  <si>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</si>
  <si>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</si>
  <si>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</si>
  <si>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</si>
  <si>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</si>
  <si>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</si>
  <si>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</si>
  <si>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</si>
  <si>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</si>
  <si>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</si>
  <si>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</si>
  <si>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</si>
  <si>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</si>
  <si>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</si>
  <si>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</si>
  <si>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</si>
  <si>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</si>
  <si>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</si>
  <si>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</si>
  <si>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</si>
  <si>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</si>
  <si>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</si>
  <si>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</si>
  <si>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</si>
  <si>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</si>
  <si>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</si>
  <si>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</si>
  <si>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</si>
  <si>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</si>
  <si>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</si>
  <si>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</si>
  <si>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</si>
  <si>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</si>
  <si>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</si>
  <si>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</si>
  <si>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</si>
  <si>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</si>
  <si>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</si>
  <si>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</si>
  <si>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</si>
  <si>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</si>
  <si>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</si>
  <si>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</si>
  <si>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</si>
  <si>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</si>
  <si>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</si>
  <si>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</si>
  <si>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</si>
  <si>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</si>
  <si>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</si>
  <si>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</si>
  <si>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</si>
  <si>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</si>
  <si>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</si>
  <si>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</si>
  <si>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</si>
  <si>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</si>
  <si>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</si>
  <si>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</si>
  <si>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</si>
  <si>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</si>
  <si>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</si>
  <si>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</si>
  <si>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</si>
  <si>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</si>
  <si>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</si>
  <si>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</si>
  <si>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</si>
  <si>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</si>
  <si>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</si>
  <si>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</si>
  <si>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</si>
  <si>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</si>
  <si>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</si>
  <si>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</si>
  <si>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</si>
  <si>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</si>
  <si>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</si>
  <si>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</si>
  <si>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</si>
  <si>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</si>
  <si>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</si>
  <si>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</si>
  <si>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</si>
  <si>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</si>
  <si>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</si>
  <si>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</si>
  <si>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</si>
  <si>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</si>
  <si>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</si>
  <si>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</si>
  <si>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</si>
  <si>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</si>
  <si>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</si>
  <si>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</si>
  <si>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</si>
  <si>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</si>
  <si>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</si>
  <si>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</si>
  <si>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</si>
  <si>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</si>
  <si>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</si>
  <si>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</si>
  <si>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</si>
  <si>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</si>
  <si>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</si>
  <si>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</si>
  <si>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</si>
  <si>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</si>
  <si>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</si>
  <si>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</si>
  <si>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</si>
  <si>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</si>
  <si>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</si>
  <si>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</si>
  <si>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</si>
  <si>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</si>
  <si>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</si>
  <si>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</si>
  <si>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</si>
  <si>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</si>
  <si>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</si>
  <si>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</si>
  <si>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</si>
  <si>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</si>
  <si>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</si>
  <si>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</si>
  <si>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</si>
  <si>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</si>
  <si>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</si>
  <si>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</si>
  <si>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</si>
  <si>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</si>
  <si>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</si>
  <si>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</si>
  <si>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</si>
  <si>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</si>
  <si>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</si>
  <si>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</si>
  <si>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</si>
  <si>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</si>
  <si>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</si>
  <si>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</si>
  <si>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</si>
  <si>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</si>
  <si>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</si>
  <si>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</si>
  <si>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</si>
  <si>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</si>
  <si>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</si>
  <si>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</si>
  <si>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</si>
  <si>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</si>
  <si>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</si>
  <si>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</si>
  <si>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</si>
  <si>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</si>
  <si>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</si>
  <si>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</si>
  <si>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</si>
  <si>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</si>
  <si>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</si>
  <si>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</si>
  <si>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</si>
  <si>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</si>
  <si>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</si>
  <si>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</si>
  <si>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</si>
  <si>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</si>
  <si>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</si>
  <si>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</si>
  <si>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</si>
  <si>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</si>
  <si>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</si>
  <si>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</si>
  <si>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</si>
  <si>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</si>
  <si>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</si>
  <si>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</si>
  <si>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</si>
  <si>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</si>
  <si>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</si>
  <si>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</si>
  <si>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</si>
  <si>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</si>
  <si>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</si>
  <si>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</si>
  <si>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</si>
  <si>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</si>
  <si>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</si>
  <si>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</si>
  <si>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</si>
  <si>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</si>
  <si>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</si>
  <si>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</si>
  <si>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</si>
  <si>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</si>
  <si>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</si>
  <si>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</si>
  <si>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</si>
  <si>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</si>
  <si>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</si>
  <si>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</si>
  <si>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</si>
  <si>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</si>
  <si>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</si>
  <si>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</si>
  <si>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</si>
  <si>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</si>
  <si>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</si>
  <si>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</si>
  <si>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</si>
  <si>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</si>
  <si>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</si>
  <si>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</si>
  <si>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</si>
  <si>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</si>
  <si>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</si>
  <si>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</si>
  <si>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</si>
  <si>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</si>
  <si>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</si>
  <si>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</si>
  <si>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</si>
  <si>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</si>
  <si>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</si>
  <si>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</si>
  <si>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</si>
  <si>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</si>
  <si>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</si>
  <si>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</si>
  <si>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</si>
  <si>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</si>
  <si>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</si>
  <si>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</si>
  <si>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STARI GRAD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</si>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</sst>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3821428.1</v>
      </c>
      <c r="D2" s="7">
        <f>'PR-RAS'!E6</f>
        <v>4752370.0900000008</v>
      </c>
      <c r="E2" s="7">
        <v>0</v>
      </c>
      <c r="F2" s="7">
        <v>0</v>
      </c>
      <c r="G2" s="8">
        <f t="shared" ref="G2:G274" si="0">(B2/1000)*(C2*1+D2*2)</f>
        <v>13326.168280000002</v>
      </c>
      <c r="H2" s="8">
        <f t="shared" ref="H2:H274" si="1">ABS(C2-ROUND(C2,0))+ABS(D2-ROUND(D2,0))</f>
        <v>0.19000000087544322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1987908.4700000002</v>
      </c>
      <c r="D3" s="2">
        <f>'PR-RAS'!E7</f>
        <v>2418058.0199999996</v>
      </c>
      <c r="E3" s="2">
        <v>0</v>
      </c>
      <c r="F3" s="2">
        <v>0</v>
      </c>
      <c r="G3" s="3">
        <f t="shared" si="0"/>
        <v>13648.04902</v>
      </c>
      <c r="H3" s="3">
        <f t="shared" si="1"/>
        <v>0.48999999975785613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1495535.07</v>
      </c>
      <c r="D4" s="2">
        <f>'PR-RAS'!E8</f>
        <v>1723902.5999999999</v>
      </c>
      <c r="E4" s="2">
        <v>0</v>
      </c>
      <c r="F4" s="2">
        <v>0</v>
      </c>
      <c r="G4" s="3">
        <f t="shared" si="0"/>
        <v>14830.020809999998</v>
      </c>
      <c r="H4" s="3">
        <f t="shared" si="1"/>
        <v>0.47000000020489097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1141210.69</v>
      </c>
      <c r="D5" s="2">
        <f>'PR-RAS'!E9</f>
        <v>1263520.1299999999</v>
      </c>
      <c r="E5" s="2">
        <v>0</v>
      </c>
      <c r="F5" s="2">
        <v>0</v>
      </c>
      <c r="G5" s="3">
        <f t="shared" si="0"/>
        <v>14673.003799999999</v>
      </c>
      <c r="H5" s="3">
        <f t="shared" si="1"/>
        <v>0.43999999994412065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147946.29</v>
      </c>
      <c r="D6" s="2">
        <f>'PR-RAS'!E10</f>
        <v>205018.29</v>
      </c>
      <c r="E6" s="2">
        <v>0</v>
      </c>
      <c r="F6" s="2">
        <v>0</v>
      </c>
      <c r="G6" s="3">
        <f t="shared" si="0"/>
        <v>2789.91435</v>
      </c>
      <c r="H6" s="3">
        <f t="shared" si="1"/>
        <v>0.58000000001629815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138966.34</v>
      </c>
      <c r="D7" s="2">
        <f>'PR-RAS'!E11</f>
        <v>210317.72</v>
      </c>
      <c r="E7" s="2">
        <v>0</v>
      </c>
      <c r="F7" s="2">
        <v>0</v>
      </c>
      <c r="G7" s="3">
        <f t="shared" si="0"/>
        <v>3357.6106800000002</v>
      </c>
      <c r="H7" s="3">
        <f t="shared" si="1"/>
        <v>0.61999999999534339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87747.45</v>
      </c>
      <c r="D8" s="2">
        <f>'PR-RAS'!E12</f>
        <v>45567.91</v>
      </c>
      <c r="E8" s="2">
        <v>0</v>
      </c>
      <c r="F8" s="2">
        <v>0</v>
      </c>
      <c r="G8" s="3">
        <f t="shared" si="0"/>
        <v>1252.18289</v>
      </c>
      <c r="H8" s="3">
        <f t="shared" si="1"/>
        <v>0.53999999999359716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133557.06</v>
      </c>
      <c r="D9" s="2">
        <f>'PR-RAS'!E13</f>
        <v>193321.5</v>
      </c>
      <c r="E9" s="2">
        <v>0</v>
      </c>
      <c r="F9" s="2">
        <v>0</v>
      </c>
      <c r="G9" s="3">
        <f t="shared" si="0"/>
        <v>4161.6004800000001</v>
      </c>
      <c r="H9" s="3">
        <f t="shared" si="1"/>
        <v>0.55999999999767169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1590.92</v>
      </c>
      <c r="D10" s="2">
        <f>'PR-RAS'!E14</f>
        <v>19585.62</v>
      </c>
      <c r="E10" s="2">
        <v>0</v>
      </c>
      <c r="F10" s="2">
        <v>0</v>
      </c>
      <c r="G10" s="3">
        <f t="shared" si="0"/>
        <v>366.85943999999995</v>
      </c>
      <c r="H10" s="3">
        <f t="shared" si="1"/>
        <v>0.46000000000094587</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155483.68</v>
      </c>
      <c r="D11" s="2">
        <f>'PR-RAS'!E15</f>
        <v>213428.57</v>
      </c>
      <c r="E11" s="2">
        <v>0</v>
      </c>
      <c r="F11" s="2">
        <v>0</v>
      </c>
      <c r="G11" s="3">
        <f t="shared" si="0"/>
        <v>5823.4082000000008</v>
      </c>
      <c r="H11" s="3">
        <f t="shared" si="1"/>
        <v>0.75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401553.56</v>
      </c>
      <c r="D19" s="2">
        <f>'PR-RAS'!E23</f>
        <v>595179.16999999993</v>
      </c>
      <c r="E19" s="2">
        <v>0</v>
      </c>
      <c r="F19" s="2">
        <v>0</v>
      </c>
      <c r="G19" s="3">
        <f t="shared" si="0"/>
        <v>28654.414199999996</v>
      </c>
      <c r="H19" s="3">
        <f t="shared" si="1"/>
        <v>0.6099999999278225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167484.54</v>
      </c>
      <c r="D20" s="2">
        <f>'PR-RAS'!E24</f>
        <v>278340</v>
      </c>
      <c r="E20" s="2">
        <v>0</v>
      </c>
      <c r="F20" s="2">
        <v>0</v>
      </c>
      <c r="G20" s="3">
        <f t="shared" si="0"/>
        <v>13759.126260000001</v>
      </c>
      <c r="H20" s="3">
        <f t="shared" si="1"/>
        <v>0.45999999999185093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234069.02</v>
      </c>
      <c r="D23" s="2">
        <f>'PR-RAS'!E27</f>
        <v>316839.17</v>
      </c>
      <c r="E23" s="2">
        <v>0</v>
      </c>
      <c r="F23" s="2">
        <v>0</v>
      </c>
      <c r="G23" s="3">
        <f t="shared" si="0"/>
        <v>19090.441919999997</v>
      </c>
      <c r="H23" s="3">
        <f t="shared" si="1"/>
        <v>0.18999999997322448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90819.839999999997</v>
      </c>
      <c r="D25" s="2">
        <f>'PR-RAS'!E29</f>
        <v>98976.25</v>
      </c>
      <c r="E25" s="2">
        <v>0</v>
      </c>
      <c r="F25" s="2">
        <v>0</v>
      </c>
      <c r="G25" s="3">
        <f t="shared" si="0"/>
        <v>6930.5361599999997</v>
      </c>
      <c r="H25" s="3">
        <f t="shared" si="1"/>
        <v>0.41000000000349246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90819.839999999997</v>
      </c>
      <c r="D27" s="2">
        <f>'PR-RAS'!E31</f>
        <v>98976.25</v>
      </c>
      <c r="E27" s="2">
        <v>0</v>
      </c>
      <c r="F27" s="2">
        <v>0</v>
      </c>
      <c r="G27" s="3">
        <f t="shared" si="0"/>
        <v>7508.0808399999987</v>
      </c>
      <c r="H27" s="3">
        <f t="shared" si="1"/>
        <v>0.41000000000349246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714409.40999999992</v>
      </c>
      <c r="D45" s="2">
        <f>'PR-RAS'!E49</f>
        <v>709259.08</v>
      </c>
      <c r="E45" s="2">
        <v>0</v>
      </c>
      <c r="F45" s="2">
        <v>0</v>
      </c>
      <c r="G45" s="3">
        <f t="shared" si="0"/>
        <v>93848.813079999993</v>
      </c>
      <c r="H45" s="3">
        <f t="shared" si="1"/>
        <v>0.48999999987427145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145013.97</v>
      </c>
      <c r="D49" s="2">
        <f>'PR-RAS'!E53</f>
        <v>0</v>
      </c>
      <c r="E49" s="2">
        <v>0</v>
      </c>
      <c r="F49" s="2">
        <v>0</v>
      </c>
      <c r="G49" s="3">
        <f t="shared" si="0"/>
        <v>6960.6705600000005</v>
      </c>
      <c r="H49" s="3">
        <f t="shared" si="1"/>
        <v>2.9999999998835847E-2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145013.97</v>
      </c>
      <c r="D53" s="2">
        <f>'PR-RAS'!E57</f>
        <v>0</v>
      </c>
      <c r="E53" s="2">
        <v>0</v>
      </c>
      <c r="F53" s="2">
        <v>0</v>
      </c>
      <c r="G53" s="3">
        <f t="shared" si="0"/>
        <v>7540.7264399999995</v>
      </c>
      <c r="H53" s="3">
        <f t="shared" si="1"/>
        <v>2.9999999998835847E-2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293376.20999999996</v>
      </c>
      <c r="D54" s="2">
        <f>'PR-RAS'!E58</f>
        <v>431683.08999999997</v>
      </c>
      <c r="E54" s="2">
        <v>0</v>
      </c>
      <c r="F54" s="2">
        <v>0</v>
      </c>
      <c r="G54" s="3">
        <f t="shared" si="0"/>
        <v>61307.346669999992</v>
      </c>
      <c r="H54" s="3">
        <f t="shared" si="1"/>
        <v>0.29999999993015081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107992.4</v>
      </c>
      <c r="D55" s="2">
        <f>'PR-RAS'!E59</f>
        <v>120783.09</v>
      </c>
      <c r="E55" s="2">
        <v>0</v>
      </c>
      <c r="F55" s="2">
        <v>0</v>
      </c>
      <c r="G55" s="3">
        <f t="shared" si="0"/>
        <v>18876.163319999996</v>
      </c>
      <c r="H55" s="3">
        <f t="shared" si="1"/>
        <v>0.48999999999068677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185383.81</v>
      </c>
      <c r="D56" s="2">
        <f>'PR-RAS'!E60</f>
        <v>310900</v>
      </c>
      <c r="E56" s="2">
        <v>0</v>
      </c>
      <c r="F56" s="2">
        <v>0</v>
      </c>
      <c r="G56" s="3">
        <f t="shared" si="0"/>
        <v>44395.109550000001</v>
      </c>
      <c r="H56" s="3">
        <f t="shared" si="1"/>
        <v>0.19000000000232831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11469.21</v>
      </c>
      <c r="D57" s="2">
        <f>'PR-RAS'!E61</f>
        <v>2500</v>
      </c>
      <c r="E57" s="2">
        <v>0</v>
      </c>
      <c r="F57" s="2">
        <v>0</v>
      </c>
      <c r="G57" s="3">
        <f t="shared" si="0"/>
        <v>922.27575999999999</v>
      </c>
      <c r="H57" s="3">
        <f t="shared" si="1"/>
        <v>0.20999999999912689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6971.96</v>
      </c>
      <c r="D58" s="2">
        <f>'PR-RAS'!E62</f>
        <v>2500</v>
      </c>
      <c r="E58" s="2">
        <v>0</v>
      </c>
      <c r="F58" s="2">
        <v>0</v>
      </c>
      <c r="G58" s="3">
        <f t="shared" si="0"/>
        <v>682.40171999999995</v>
      </c>
      <c r="H58" s="3">
        <f t="shared" si="1"/>
        <v>3.999999999996362E-2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4497.25</v>
      </c>
      <c r="D59" s="2">
        <f>'PR-RAS'!E63</f>
        <v>0</v>
      </c>
      <c r="E59" s="2">
        <v>0</v>
      </c>
      <c r="F59" s="2">
        <v>0</v>
      </c>
      <c r="G59" s="3">
        <f t="shared" si="0"/>
        <v>260.84050000000002</v>
      </c>
      <c r="H59" s="3">
        <f t="shared" si="1"/>
        <v>0.25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264550.02</v>
      </c>
      <c r="D64" s="2">
        <f>'PR-RAS'!E68</f>
        <v>223600.99</v>
      </c>
      <c r="E64" s="2">
        <v>0</v>
      </c>
      <c r="F64" s="2">
        <v>0</v>
      </c>
      <c r="G64" s="3">
        <f t="shared" si="0"/>
        <v>44840.376000000004</v>
      </c>
      <c r="H64" s="3">
        <f t="shared" si="1"/>
        <v>3.0000000027939677E-2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159342.26999999999</v>
      </c>
      <c r="D65" s="2">
        <f>'PR-RAS'!E69</f>
        <v>196400.99</v>
      </c>
      <c r="E65" s="2">
        <v>0</v>
      </c>
      <c r="F65" s="2">
        <v>0</v>
      </c>
      <c r="G65" s="3">
        <f t="shared" si="0"/>
        <v>35337.232000000004</v>
      </c>
      <c r="H65" s="3">
        <f t="shared" si="1"/>
        <v>0.27999999999883585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105207.75</v>
      </c>
      <c r="D66" s="2">
        <f>'PR-RAS'!E70</f>
        <v>27200</v>
      </c>
      <c r="E66" s="2">
        <v>0</v>
      </c>
      <c r="F66" s="2">
        <v>0</v>
      </c>
      <c r="G66" s="3">
        <f t="shared" si="0"/>
        <v>10374.50375</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51475</v>
      </c>
      <c r="E70" s="2">
        <v>0</v>
      </c>
      <c r="F70" s="2">
        <v>0</v>
      </c>
      <c r="G70" s="3">
        <f t="shared" si="0"/>
        <v>7103.55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51475</v>
      </c>
      <c r="E72" s="2">
        <v>0</v>
      </c>
      <c r="F72" s="2">
        <v>0</v>
      </c>
      <c r="G72" s="3">
        <f t="shared" si="0"/>
        <v>7309.4499999999989</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380016.96</v>
      </c>
      <c r="D78" s="2">
        <f>'PR-RAS'!E82</f>
        <v>330428.01</v>
      </c>
      <c r="E78" s="2">
        <v>0</v>
      </c>
      <c r="F78" s="2">
        <v>0</v>
      </c>
      <c r="G78" s="3">
        <f t="shared" si="0"/>
        <v>80147.219459999993</v>
      </c>
      <c r="H78" s="3">
        <f t="shared" si="1"/>
        <v>4.9999999988358468E-2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1203.83</v>
      </c>
      <c r="D79" s="2">
        <f>'PR-RAS'!E83</f>
        <v>394.01000000000005</v>
      </c>
      <c r="E79" s="2">
        <v>0</v>
      </c>
      <c r="F79" s="2">
        <v>0</v>
      </c>
      <c r="G79" s="3">
        <f t="shared" si="0"/>
        <v>155.36429999999999</v>
      </c>
      <c r="H79" s="3">
        <f t="shared" si="1"/>
        <v>0.18000000000012051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0.21</v>
      </c>
      <c r="D81" s="2">
        <f>'PR-RAS'!E85</f>
        <v>42.79</v>
      </c>
      <c r="E81" s="2">
        <v>0</v>
      </c>
      <c r="F81" s="2">
        <v>0</v>
      </c>
      <c r="G81" s="3">
        <f t="shared" si="0"/>
        <v>6.8631999999999991</v>
      </c>
      <c r="H81" s="3">
        <f t="shared" si="1"/>
        <v>0.42000000000000082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1203.6199999999999</v>
      </c>
      <c r="D82" s="2">
        <f>'PR-RAS'!E86</f>
        <v>351.22</v>
      </c>
      <c r="E82" s="2">
        <v>0</v>
      </c>
      <c r="F82" s="2">
        <v>0</v>
      </c>
      <c r="G82" s="3">
        <f t="shared" si="0"/>
        <v>154.39086</v>
      </c>
      <c r="H82" s="3">
        <f t="shared" si="1"/>
        <v>0.60000000000013642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378813.13</v>
      </c>
      <c r="D87" s="2">
        <f>'PR-RAS'!E91</f>
        <v>330034</v>
      </c>
      <c r="E87" s="2">
        <v>0</v>
      </c>
      <c r="F87" s="2">
        <v>0</v>
      </c>
      <c r="G87" s="3">
        <f t="shared" si="0"/>
        <v>89343.77717999999</v>
      </c>
      <c r="H87" s="3">
        <f t="shared" si="1"/>
        <v>0.13000000000465661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44917.23</v>
      </c>
      <c r="D88" s="2">
        <f>'PR-RAS'!E92</f>
        <v>45742.5</v>
      </c>
      <c r="E88" s="2">
        <v>0</v>
      </c>
      <c r="F88" s="2">
        <v>0</v>
      </c>
      <c r="G88" s="3">
        <f t="shared" si="0"/>
        <v>11866.99401</v>
      </c>
      <c r="H88" s="3">
        <f t="shared" si="1"/>
        <v>0.73000000000320142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35024.28</v>
      </c>
      <c r="D89" s="2">
        <f>'PR-RAS'!E93</f>
        <v>45333.45</v>
      </c>
      <c r="E89" s="2">
        <v>0</v>
      </c>
      <c r="F89" s="2">
        <v>0</v>
      </c>
      <c r="G89" s="3">
        <f t="shared" si="0"/>
        <v>11060.823839999999</v>
      </c>
      <c r="H89" s="3">
        <f t="shared" si="1"/>
        <v>0.72999999999592546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298474.92</v>
      </c>
      <c r="D90" s="2">
        <f>'PR-RAS'!E94</f>
        <v>238718.82</v>
      </c>
      <c r="E90" s="2">
        <v>0</v>
      </c>
      <c r="F90" s="2">
        <v>0</v>
      </c>
      <c r="G90" s="3">
        <f t="shared" si="0"/>
        <v>69056.217839999998</v>
      </c>
      <c r="H90" s="3">
        <f t="shared" si="1"/>
        <v>0.26000000000931323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396.7</v>
      </c>
      <c r="D93" s="2">
        <f>'PR-RAS'!E97</f>
        <v>239.23</v>
      </c>
      <c r="E93" s="2">
        <v>0</v>
      </c>
      <c r="F93" s="2">
        <v>0</v>
      </c>
      <c r="G93" s="3">
        <f t="shared" si="0"/>
        <v>80.514719999999997</v>
      </c>
      <c r="H93" s="3">
        <f t="shared" si="1"/>
        <v>0.53000000000000114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673638.40000000002</v>
      </c>
      <c r="D102" s="2">
        <f>'PR-RAS'!E106</f>
        <v>1268978.06</v>
      </c>
      <c r="E102" s="2">
        <v>0</v>
      </c>
      <c r="F102" s="2">
        <v>0</v>
      </c>
      <c r="G102" s="3">
        <f t="shared" si="0"/>
        <v>324371.04652000003</v>
      </c>
      <c r="H102" s="3">
        <f t="shared" si="1"/>
        <v>0.46000000007916242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100407.58</v>
      </c>
      <c r="D103" s="2">
        <f>'PR-RAS'!E107</f>
        <v>99415.56</v>
      </c>
      <c r="E103" s="2">
        <v>0</v>
      </c>
      <c r="F103" s="2">
        <v>0</v>
      </c>
      <c r="G103" s="3">
        <f t="shared" si="0"/>
        <v>30522.347399999999</v>
      </c>
      <c r="H103" s="3">
        <f t="shared" si="1"/>
        <v>0.86000000000058208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8367.8700000000008</v>
      </c>
      <c r="D105" s="2">
        <f>'PR-RAS'!E109</f>
        <v>10450</v>
      </c>
      <c r="E105" s="2">
        <v>0</v>
      </c>
      <c r="F105" s="2">
        <v>0</v>
      </c>
      <c r="G105" s="3">
        <f t="shared" si="0"/>
        <v>3043.8584800000003</v>
      </c>
      <c r="H105" s="3">
        <f t="shared" si="1"/>
        <v>0.12999999999919964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766.6</v>
      </c>
      <c r="D106" s="2">
        <f>'PR-RAS'!E110</f>
        <v>278.45</v>
      </c>
      <c r="E106" s="2">
        <v>0</v>
      </c>
      <c r="F106" s="2">
        <v>0</v>
      </c>
      <c r="G106" s="3">
        <f t="shared" si="0"/>
        <v>138.9675</v>
      </c>
      <c r="H106" s="3">
        <f t="shared" si="1"/>
        <v>0.84999999999996589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91273.11</v>
      </c>
      <c r="D107" s="2">
        <f>'PR-RAS'!E111</f>
        <v>88687.11</v>
      </c>
      <c r="E107" s="2">
        <v>0</v>
      </c>
      <c r="F107" s="2">
        <v>0</v>
      </c>
      <c r="G107" s="3">
        <f t="shared" si="0"/>
        <v>28476.616980000003</v>
      </c>
      <c r="H107" s="3">
        <f t="shared" si="1"/>
        <v>0.22000000000116415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59818.83</v>
      </c>
      <c r="D108" s="2">
        <f>'PR-RAS'!E112</f>
        <v>485006.95999999996</v>
      </c>
      <c r="E108" s="2">
        <v>0</v>
      </c>
      <c r="F108" s="2">
        <v>0</v>
      </c>
      <c r="G108" s="3">
        <f t="shared" si="0"/>
        <v>110192.10424999999</v>
      </c>
      <c r="H108" s="3">
        <f t="shared" si="1"/>
        <v>0.21000000003550667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1089.33</v>
      </c>
      <c r="D110" s="2">
        <f>'PR-RAS'!E114</f>
        <v>50.79</v>
      </c>
      <c r="E110" s="2">
        <v>0</v>
      </c>
      <c r="F110" s="2">
        <v>0</v>
      </c>
      <c r="G110" s="3">
        <f t="shared" si="0"/>
        <v>129.80918999999997</v>
      </c>
      <c r="H110" s="3">
        <f t="shared" si="1"/>
        <v>0.53999999999992809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58729.5</v>
      </c>
      <c r="D113" s="2">
        <f>'PR-RAS'!E117</f>
        <v>484956.17</v>
      </c>
      <c r="E113" s="2">
        <v>0</v>
      </c>
      <c r="F113" s="2">
        <v>0</v>
      </c>
      <c r="G113" s="3">
        <f t="shared" si="0"/>
        <v>115207.88608</v>
      </c>
      <c r="H113" s="3">
        <f t="shared" si="1"/>
        <v>0.66999999998370185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513411.99</v>
      </c>
      <c r="D116" s="2">
        <f>'PR-RAS'!E120</f>
        <v>684555.54</v>
      </c>
      <c r="E116" s="2">
        <v>0</v>
      </c>
      <c r="F116" s="2">
        <v>0</v>
      </c>
      <c r="G116" s="3">
        <f t="shared" si="0"/>
        <v>216490.15305000002</v>
      </c>
      <c r="H116" s="3">
        <f t="shared" si="1"/>
        <v>0.46999999997206032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204161.54</v>
      </c>
      <c r="D117" s="2">
        <f>'PR-RAS'!E121</f>
        <v>365562.9</v>
      </c>
      <c r="E117" s="2">
        <v>0</v>
      </c>
      <c r="F117" s="2">
        <v>0</v>
      </c>
      <c r="G117" s="3">
        <f t="shared" si="0"/>
        <v>108493.33144000001</v>
      </c>
      <c r="H117" s="3">
        <f t="shared" si="1"/>
        <v>0.55999999996856786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309250.45</v>
      </c>
      <c r="D118" s="2">
        <f>'PR-RAS'!E122</f>
        <v>318992.64000000001</v>
      </c>
      <c r="E118" s="2">
        <v>0</v>
      </c>
      <c r="F118" s="2">
        <v>0</v>
      </c>
      <c r="G118" s="3">
        <f t="shared" si="0"/>
        <v>110826.58041000001</v>
      </c>
      <c r="H118" s="3">
        <f t="shared" si="1"/>
        <v>0.80999999999767169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53150.45</v>
      </c>
      <c r="D121" s="2">
        <f>'PR-RAS'!E125</f>
        <v>19602.98</v>
      </c>
      <c r="E121" s="2">
        <v>0</v>
      </c>
      <c r="F121" s="2">
        <v>0</v>
      </c>
      <c r="G121" s="3">
        <f t="shared" si="0"/>
        <v>11082.769200000001</v>
      </c>
      <c r="H121" s="3">
        <f t="shared" si="1"/>
        <v>0.46999999999752617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43417.35</v>
      </c>
      <c r="D122" s="2">
        <f>'PR-RAS'!E126</f>
        <v>12792.98</v>
      </c>
      <c r="E122" s="2">
        <v>0</v>
      </c>
      <c r="F122" s="2">
        <v>0</v>
      </c>
      <c r="G122" s="3">
        <f t="shared" si="0"/>
        <v>8349.4005099999995</v>
      </c>
      <c r="H122" s="3">
        <f t="shared" si="1"/>
        <v>0.36999999999898137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43417.35</v>
      </c>
      <c r="D124" s="2">
        <f>'PR-RAS'!E128</f>
        <v>12792.98</v>
      </c>
      <c r="E124" s="2">
        <v>0</v>
      </c>
      <c r="F124" s="2">
        <v>0</v>
      </c>
      <c r="G124" s="3">
        <f t="shared" si="0"/>
        <v>8487.4071299999996</v>
      </c>
      <c r="H124" s="3">
        <f t="shared" si="1"/>
        <v>0.36999999999898137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9733.1</v>
      </c>
      <c r="D125" s="2">
        <f>'PR-RAS'!E129</f>
        <v>6810</v>
      </c>
      <c r="E125" s="2">
        <v>0</v>
      </c>
      <c r="F125" s="2">
        <v>0</v>
      </c>
      <c r="G125" s="3">
        <f t="shared" si="0"/>
        <v>2895.7844</v>
      </c>
      <c r="H125" s="3">
        <f t="shared" si="1"/>
        <v>0.1000000000003638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6310</v>
      </c>
      <c r="D126" s="2">
        <f>'PR-RAS'!E130</f>
        <v>6810</v>
      </c>
      <c r="E126" s="2">
        <v>0</v>
      </c>
      <c r="F126" s="2">
        <v>0</v>
      </c>
      <c r="G126" s="3">
        <f t="shared" si="0"/>
        <v>2491.25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3423.1</v>
      </c>
      <c r="D127" s="2">
        <f>'PR-RAS'!E131</f>
        <v>0</v>
      </c>
      <c r="E127" s="2">
        <v>0</v>
      </c>
      <c r="F127" s="2">
        <v>0</v>
      </c>
      <c r="G127" s="3">
        <f t="shared" si="0"/>
        <v>431.31059999999997</v>
      </c>
      <c r="H127" s="3">
        <f t="shared" si="1"/>
        <v>9.9999999999909051E-2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12304.41</v>
      </c>
      <c r="D136" s="2">
        <f>'PR-RAS'!E140</f>
        <v>6043.94</v>
      </c>
      <c r="E136" s="2">
        <v>0</v>
      </c>
      <c r="F136" s="2">
        <v>0</v>
      </c>
      <c r="G136" s="3">
        <f t="shared" si="0"/>
        <v>3292.9591500000001</v>
      </c>
      <c r="H136" s="3">
        <f t="shared" si="1"/>
        <v>0.47000000000025466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6825</v>
      </c>
      <c r="D137" s="2">
        <f>'PR-RAS'!E141</f>
        <v>30</v>
      </c>
      <c r="E137" s="2">
        <v>0</v>
      </c>
      <c r="F137" s="2">
        <v>0</v>
      </c>
      <c r="G137" s="3">
        <f t="shared" si="0"/>
        <v>936.36</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6525</v>
      </c>
      <c r="D142" s="2">
        <f>'PR-RAS'!E146</f>
        <v>30</v>
      </c>
      <c r="E142" s="2">
        <v>0</v>
      </c>
      <c r="F142" s="2">
        <v>0</v>
      </c>
      <c r="G142" s="3">
        <f t="shared" si="0"/>
        <v>928.4849999999999</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300</v>
      </c>
      <c r="D145" s="2">
        <f>'PR-RAS'!E149</f>
        <v>0</v>
      </c>
      <c r="E145" s="2">
        <v>0</v>
      </c>
      <c r="F145" s="2">
        <v>0</v>
      </c>
      <c r="G145" s="3">
        <f t="shared" si="0"/>
        <v>43.199999999999996</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5479.41</v>
      </c>
      <c r="D147" s="2">
        <f>'PR-RAS'!E151</f>
        <v>6013.94</v>
      </c>
      <c r="E147" s="2">
        <v>0</v>
      </c>
      <c r="F147" s="2">
        <v>0</v>
      </c>
      <c r="G147" s="3">
        <f t="shared" si="0"/>
        <v>2556.0643399999999</v>
      </c>
      <c r="H147" s="3">
        <f t="shared" si="1"/>
        <v>0.47000000000025466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2796612.4799999995</v>
      </c>
      <c r="D148" s="2">
        <f>'PR-RAS'!E152</f>
        <v>6845883.8600000003</v>
      </c>
      <c r="E148" s="2">
        <v>0</v>
      </c>
      <c r="F148" s="2">
        <v>0</v>
      </c>
      <c r="G148" s="3">
        <f t="shared" si="0"/>
        <v>2423791.8893999998</v>
      </c>
      <c r="H148" s="3">
        <f t="shared" si="1"/>
        <v>0.61999999918043613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718129.97000000009</v>
      </c>
      <c r="D149" s="2">
        <f>'PR-RAS'!E153</f>
        <v>985618.85999999987</v>
      </c>
      <c r="E149" s="2">
        <v>0</v>
      </c>
      <c r="F149" s="2">
        <v>0</v>
      </c>
      <c r="G149" s="3">
        <f t="shared" si="0"/>
        <v>398026.41811999999</v>
      </c>
      <c r="H149" s="3">
        <f t="shared" si="1"/>
        <v>0.17000000004190952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582681.62</v>
      </c>
      <c r="D150" s="2">
        <f>'PR-RAS'!E154</f>
        <v>803456.95</v>
      </c>
      <c r="E150" s="2">
        <v>0</v>
      </c>
      <c r="F150" s="2">
        <v>0</v>
      </c>
      <c r="G150" s="3">
        <f t="shared" si="0"/>
        <v>326249.73248000001</v>
      </c>
      <c r="H150" s="3">
        <f t="shared" si="1"/>
        <v>0.43000000005122274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582681.62</v>
      </c>
      <c r="D151" s="2">
        <f>'PR-RAS'!E155</f>
        <v>803456.95</v>
      </c>
      <c r="E151" s="2">
        <v>0</v>
      </c>
      <c r="F151" s="2">
        <v>0</v>
      </c>
      <c r="G151" s="3">
        <f t="shared" si="0"/>
        <v>328439.32799999998</v>
      </c>
      <c r="H151" s="3">
        <f t="shared" si="1"/>
        <v>0.43000000005122274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39313.93</v>
      </c>
      <c r="D155" s="2">
        <f>'PR-RAS'!E159</f>
        <v>49800.95</v>
      </c>
      <c r="E155" s="2">
        <v>0</v>
      </c>
      <c r="F155" s="2">
        <v>0</v>
      </c>
      <c r="G155" s="3">
        <f t="shared" si="0"/>
        <v>21393.037819999998</v>
      </c>
      <c r="H155" s="3">
        <f t="shared" si="1"/>
        <v>0.12000000000261934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96134.42</v>
      </c>
      <c r="D156" s="2">
        <f>'PR-RAS'!E160</f>
        <v>132360.95999999999</v>
      </c>
      <c r="E156" s="2">
        <v>0</v>
      </c>
      <c r="F156" s="2">
        <v>0</v>
      </c>
      <c r="G156" s="3">
        <f t="shared" si="0"/>
        <v>55932.732699999993</v>
      </c>
      <c r="H156" s="3">
        <f t="shared" si="1"/>
        <v>0.46000000000640284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96134.42</v>
      </c>
      <c r="D158" s="2">
        <f>'PR-RAS'!E162</f>
        <v>132360.95999999999</v>
      </c>
      <c r="E158" s="2">
        <v>0</v>
      </c>
      <c r="F158" s="2">
        <v>0</v>
      </c>
      <c r="G158" s="3">
        <f t="shared" si="0"/>
        <v>56654.445379999997</v>
      </c>
      <c r="H158" s="3">
        <f t="shared" si="1"/>
        <v>0.46000000000640284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1078585.6599999999</v>
      </c>
      <c r="D160" s="2">
        <f>'PR-RAS'!E164</f>
        <v>1222420.05</v>
      </c>
      <c r="E160" s="2">
        <v>0</v>
      </c>
      <c r="F160" s="2">
        <v>0</v>
      </c>
      <c r="G160" s="3">
        <f t="shared" si="0"/>
        <v>560224.69583999994</v>
      </c>
      <c r="H160" s="3">
        <f t="shared" si="1"/>
        <v>0.39000000013038516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25158.38</v>
      </c>
      <c r="D161" s="2">
        <f>'PR-RAS'!E165</f>
        <v>38552.130000000005</v>
      </c>
      <c r="E161" s="2">
        <v>0</v>
      </c>
      <c r="F161" s="2">
        <v>0</v>
      </c>
      <c r="G161" s="3">
        <f t="shared" si="0"/>
        <v>16362.022400000003</v>
      </c>
      <c r="H161" s="3">
        <f t="shared" si="1"/>
        <v>0.51000000000567525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6850.83</v>
      </c>
      <c r="D162" s="2">
        <f>'PR-RAS'!E166</f>
        <v>11161.97</v>
      </c>
      <c r="E162" s="2">
        <v>0</v>
      </c>
      <c r="F162" s="2">
        <v>0</v>
      </c>
      <c r="G162" s="3">
        <f t="shared" si="0"/>
        <v>4697.1379699999998</v>
      </c>
      <c r="H162" s="3">
        <f t="shared" si="1"/>
        <v>0.2000000000007276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14604</v>
      </c>
      <c r="D163" s="2">
        <f>'PR-RAS'!E167</f>
        <v>16458</v>
      </c>
      <c r="E163" s="2">
        <v>0</v>
      </c>
      <c r="F163" s="2">
        <v>0</v>
      </c>
      <c r="G163" s="3">
        <f t="shared" si="0"/>
        <v>7698.2400000000007</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3703.55</v>
      </c>
      <c r="D164" s="2">
        <f>'PR-RAS'!E168</f>
        <v>10932.16</v>
      </c>
      <c r="E164" s="2">
        <v>0</v>
      </c>
      <c r="F164" s="2">
        <v>0</v>
      </c>
      <c r="G164" s="3">
        <f t="shared" si="0"/>
        <v>4167.5628100000004</v>
      </c>
      <c r="H164" s="3">
        <f t="shared" si="1"/>
        <v>0.60999999999967258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146047.76</v>
      </c>
      <c r="D166" s="2">
        <f>'PR-RAS'!E170</f>
        <v>154780.55000000002</v>
      </c>
      <c r="E166" s="2">
        <v>0</v>
      </c>
      <c r="F166" s="2">
        <v>0</v>
      </c>
      <c r="G166" s="3">
        <f t="shared" si="0"/>
        <v>75175.461900000009</v>
      </c>
      <c r="H166" s="3">
        <f t="shared" si="1"/>
        <v>0.68999999997322448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15421.61</v>
      </c>
      <c r="D167" s="2">
        <f>'PR-RAS'!E171</f>
        <v>15004.53</v>
      </c>
      <c r="E167" s="2">
        <v>0</v>
      </c>
      <c r="F167" s="2">
        <v>0</v>
      </c>
      <c r="G167" s="3">
        <f t="shared" si="0"/>
        <v>7541.4912199999999</v>
      </c>
      <c r="H167" s="3">
        <f t="shared" si="1"/>
        <v>0.85999999999876309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29996.67</v>
      </c>
      <c r="D168" s="2">
        <f>'PR-RAS'!E172</f>
        <v>32137.09</v>
      </c>
      <c r="E168" s="2">
        <v>0</v>
      </c>
      <c r="F168" s="2">
        <v>0</v>
      </c>
      <c r="G168" s="3">
        <f t="shared" si="0"/>
        <v>15743.231950000001</v>
      </c>
      <c r="H168" s="3">
        <f t="shared" si="1"/>
        <v>0.42000000000189175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82591.53</v>
      </c>
      <c r="D169" s="2">
        <f>'PR-RAS'!E173</f>
        <v>91895.57</v>
      </c>
      <c r="E169" s="2">
        <v>0</v>
      </c>
      <c r="F169" s="2">
        <v>0</v>
      </c>
      <c r="G169" s="3">
        <f t="shared" si="0"/>
        <v>44752.288560000008</v>
      </c>
      <c r="H169" s="3">
        <f t="shared" si="1"/>
        <v>0.89999999999417923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12179.13</v>
      </c>
      <c r="D170" s="2">
        <f>'PR-RAS'!E174</f>
        <v>11434.04</v>
      </c>
      <c r="E170" s="2">
        <v>0</v>
      </c>
      <c r="F170" s="2">
        <v>0</v>
      </c>
      <c r="G170" s="3">
        <f t="shared" si="0"/>
        <v>5922.9784900000004</v>
      </c>
      <c r="H170" s="3">
        <f t="shared" si="1"/>
        <v>0.17000000000007276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5858.82</v>
      </c>
      <c r="D171" s="2">
        <f>'PR-RAS'!E175</f>
        <v>4309.32</v>
      </c>
      <c r="E171" s="2">
        <v>0</v>
      </c>
      <c r="F171" s="2">
        <v>0</v>
      </c>
      <c r="G171" s="3">
        <f t="shared" si="0"/>
        <v>2461.1682000000001</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817879.82</v>
      </c>
      <c r="D174" s="2">
        <f>'PR-RAS'!E178</f>
        <v>911785.57</v>
      </c>
      <c r="E174" s="2">
        <v>0</v>
      </c>
      <c r="F174" s="2">
        <v>0</v>
      </c>
      <c r="G174" s="3">
        <f t="shared" si="0"/>
        <v>456971.01607999997</v>
      </c>
      <c r="H174" s="3">
        <f t="shared" si="1"/>
        <v>0.61000000010244548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20602.29</v>
      </c>
      <c r="D175" s="2">
        <f>'PR-RAS'!E179</f>
        <v>23442.67</v>
      </c>
      <c r="E175" s="2">
        <v>0</v>
      </c>
      <c r="F175" s="2">
        <v>0</v>
      </c>
      <c r="G175" s="3">
        <f t="shared" si="0"/>
        <v>11742.84762</v>
      </c>
      <c r="H175" s="3">
        <f t="shared" si="1"/>
        <v>0.62000000000261934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124183.23</v>
      </c>
      <c r="D176" s="2">
        <f>'PR-RAS'!E180</f>
        <v>157320.31</v>
      </c>
      <c r="E176" s="2">
        <v>0</v>
      </c>
      <c r="F176" s="2">
        <v>0</v>
      </c>
      <c r="G176" s="3">
        <f t="shared" si="0"/>
        <v>76794.173749999987</v>
      </c>
      <c r="H176" s="3">
        <f t="shared" si="1"/>
        <v>0.53999999999359716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31350.89</v>
      </c>
      <c r="D177" s="2">
        <f>'PR-RAS'!E181</f>
        <v>30342.19</v>
      </c>
      <c r="E177" s="2">
        <v>0</v>
      </c>
      <c r="F177" s="2">
        <v>0</v>
      </c>
      <c r="G177" s="3">
        <f t="shared" si="0"/>
        <v>16198.207519999998</v>
      </c>
      <c r="H177" s="3">
        <f t="shared" si="1"/>
        <v>0.2999999999992724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179034.44</v>
      </c>
      <c r="D178" s="2">
        <f>'PR-RAS'!E182</f>
        <v>202247.87</v>
      </c>
      <c r="E178" s="2">
        <v>0</v>
      </c>
      <c r="F178" s="2">
        <v>0</v>
      </c>
      <c r="G178" s="3">
        <f t="shared" si="0"/>
        <v>103284.84185999999</v>
      </c>
      <c r="H178" s="3">
        <f t="shared" si="1"/>
        <v>0.57000000000698492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2650</v>
      </c>
      <c r="D179" s="2">
        <f>'PR-RAS'!E183</f>
        <v>41177.78</v>
      </c>
      <c r="E179" s="2">
        <v>0</v>
      </c>
      <c r="F179" s="2">
        <v>0</v>
      </c>
      <c r="G179" s="3">
        <f t="shared" si="0"/>
        <v>15130.989679999999</v>
      </c>
      <c r="H179" s="3">
        <f t="shared" si="1"/>
        <v>0.22000000000116415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1055.1400000000001</v>
      </c>
      <c r="D180" s="2">
        <f>'PR-RAS'!E184</f>
        <v>1072.05</v>
      </c>
      <c r="E180" s="2">
        <v>0</v>
      </c>
      <c r="F180" s="2">
        <v>0</v>
      </c>
      <c r="G180" s="3">
        <f t="shared" si="0"/>
        <v>572.66395999999997</v>
      </c>
      <c r="H180" s="3">
        <f t="shared" si="1"/>
        <v>0.19000000000005457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275641.03999999998</v>
      </c>
      <c r="D181" s="2">
        <f>'PR-RAS'!E185</f>
        <v>274788.8</v>
      </c>
      <c r="E181" s="2">
        <v>0</v>
      </c>
      <c r="F181" s="2">
        <v>0</v>
      </c>
      <c r="G181" s="3">
        <f t="shared" si="0"/>
        <v>148539.35519999996</v>
      </c>
      <c r="H181" s="3">
        <f t="shared" si="1"/>
        <v>0.23999999999068677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40513.96</v>
      </c>
      <c r="D182" s="2">
        <f>'PR-RAS'!E186</f>
        <v>39942.269999999997</v>
      </c>
      <c r="E182" s="2">
        <v>0</v>
      </c>
      <c r="F182" s="2">
        <v>0</v>
      </c>
      <c r="G182" s="3">
        <f t="shared" si="0"/>
        <v>21792.128499999999</v>
      </c>
      <c r="H182" s="3">
        <f t="shared" si="1"/>
        <v>0.30999999999767169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142848.82999999999</v>
      </c>
      <c r="D183" s="2">
        <f>'PR-RAS'!E187</f>
        <v>141451.63</v>
      </c>
      <c r="E183" s="2">
        <v>0</v>
      </c>
      <c r="F183" s="2">
        <v>0</v>
      </c>
      <c r="G183" s="3">
        <f t="shared" si="0"/>
        <v>77486.880379999988</v>
      </c>
      <c r="H183" s="3">
        <f t="shared" si="1"/>
        <v>0.54000000000814907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89499.700000000012</v>
      </c>
      <c r="D190" s="2">
        <f>'PR-RAS'!E194</f>
        <v>117301.8</v>
      </c>
      <c r="E190" s="2">
        <v>0</v>
      </c>
      <c r="F190" s="2">
        <v>0</v>
      </c>
      <c r="G190" s="3">
        <f t="shared" si="0"/>
        <v>61255.523700000012</v>
      </c>
      <c r="H190" s="3">
        <f t="shared" si="1"/>
        <v>0.49999999998544808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6137.68</v>
      </c>
      <c r="D191" s="2">
        <f>'PR-RAS'!E195</f>
        <v>18518.259999999998</v>
      </c>
      <c r="E191" s="2">
        <v>0</v>
      </c>
      <c r="F191" s="2">
        <v>0</v>
      </c>
      <c r="G191" s="3">
        <f t="shared" si="0"/>
        <v>8203.098</v>
      </c>
      <c r="H191" s="3">
        <f t="shared" si="1"/>
        <v>0.57999999999810825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8929.35</v>
      </c>
      <c r="D192" s="2">
        <f>'PR-RAS'!E196</f>
        <v>11501.22</v>
      </c>
      <c r="E192" s="2">
        <v>0</v>
      </c>
      <c r="F192" s="2">
        <v>0</v>
      </c>
      <c r="G192" s="3">
        <f t="shared" si="0"/>
        <v>6098.9718900000007</v>
      </c>
      <c r="H192" s="3">
        <f t="shared" si="1"/>
        <v>0.56999999999970896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27114.240000000002</v>
      </c>
      <c r="D193" s="2">
        <f>'PR-RAS'!E197</f>
        <v>48630.47</v>
      </c>
      <c r="E193" s="2">
        <v>0</v>
      </c>
      <c r="F193" s="2">
        <v>0</v>
      </c>
      <c r="G193" s="3">
        <f t="shared" si="0"/>
        <v>23880.034560000004</v>
      </c>
      <c r="H193" s="3">
        <f t="shared" si="1"/>
        <v>0.71000000000276486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7419.21</v>
      </c>
      <c r="D194" s="2">
        <f>'PR-RAS'!E198</f>
        <v>7396.55</v>
      </c>
      <c r="E194" s="2">
        <v>0</v>
      </c>
      <c r="F194" s="2">
        <v>0</v>
      </c>
      <c r="G194" s="3">
        <f t="shared" si="0"/>
        <v>4286.9758300000003</v>
      </c>
      <c r="H194" s="3">
        <f t="shared" si="1"/>
        <v>0.65999999999985448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1123.74</v>
      </c>
      <c r="D195" s="2">
        <f>'PR-RAS'!E199</f>
        <v>984.58</v>
      </c>
      <c r="E195" s="2">
        <v>0</v>
      </c>
      <c r="F195" s="2">
        <v>0</v>
      </c>
      <c r="G195" s="3">
        <f t="shared" si="0"/>
        <v>600.02260000000001</v>
      </c>
      <c r="H195" s="3">
        <f t="shared" si="1"/>
        <v>0.67999999999994998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38775.480000000003</v>
      </c>
      <c r="D197" s="2">
        <f>'PR-RAS'!E201</f>
        <v>30270.720000000001</v>
      </c>
      <c r="E197" s="2">
        <v>0</v>
      </c>
      <c r="F197" s="2">
        <v>0</v>
      </c>
      <c r="G197" s="3">
        <f t="shared" si="0"/>
        <v>19466.116320000005</v>
      </c>
      <c r="H197" s="3">
        <f t="shared" si="1"/>
        <v>0.76000000000203727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286488.51</v>
      </c>
      <c r="D198" s="2">
        <f>'PR-RAS'!E202</f>
        <v>4010134.21</v>
      </c>
      <c r="E198" s="2">
        <v>0</v>
      </c>
      <c r="F198" s="2">
        <v>0</v>
      </c>
      <c r="G198" s="3">
        <f t="shared" si="0"/>
        <v>1636431.11521</v>
      </c>
      <c r="H198" s="3">
        <f t="shared" si="1"/>
        <v>0.69999999995343387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286488.51</v>
      </c>
      <c r="D212" s="2">
        <f>'PR-RAS'!E216</f>
        <v>4010134.21</v>
      </c>
      <c r="E212" s="2">
        <v>0</v>
      </c>
      <c r="F212" s="2">
        <v>0</v>
      </c>
      <c r="G212" s="3">
        <f t="shared" si="0"/>
        <v>1752725.7122299999</v>
      </c>
      <c r="H212" s="3">
        <f t="shared" si="1"/>
        <v>0.69999999995343387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4787.96</v>
      </c>
      <c r="D213" s="2">
        <f>'PR-RAS'!E217</f>
        <v>5824.67</v>
      </c>
      <c r="E213" s="2">
        <v>0</v>
      </c>
      <c r="F213" s="2">
        <v>0</v>
      </c>
      <c r="G213" s="3">
        <f t="shared" si="0"/>
        <v>3484.7075999999997</v>
      </c>
      <c r="H213" s="3">
        <f t="shared" si="1"/>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123.86</v>
      </c>
      <c r="D215" s="2">
        <f>'PR-RAS'!E219</f>
        <v>230.06</v>
      </c>
      <c r="E215" s="2">
        <v>0</v>
      </c>
      <c r="F215" s="2">
        <v>0</v>
      </c>
      <c r="G215" s="3">
        <f t="shared" si="0"/>
        <v>124.97172</v>
      </c>
      <c r="H215" s="3">
        <f t="shared" si="1"/>
        <v>0.20000000000000284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281576.69</v>
      </c>
      <c r="D216" s="2">
        <f>'PR-RAS'!E220</f>
        <v>4004079.48</v>
      </c>
      <c r="E216" s="2">
        <v>0</v>
      </c>
      <c r="F216" s="2">
        <v>0</v>
      </c>
      <c r="G216" s="3">
        <f t="shared" si="0"/>
        <v>1782293.16475</v>
      </c>
      <c r="H216" s="3">
        <f t="shared" si="1"/>
        <v>0.78999999997904524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29786.83</v>
      </c>
      <c r="D217" s="2">
        <f>'PR-RAS'!E221</f>
        <v>24075.1</v>
      </c>
      <c r="E217" s="2">
        <v>0</v>
      </c>
      <c r="F217" s="2">
        <v>0</v>
      </c>
      <c r="G217" s="3">
        <f t="shared" si="0"/>
        <v>16834.39848</v>
      </c>
      <c r="H217" s="3">
        <f t="shared" si="1"/>
        <v>0.26999999999679858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29786.83</v>
      </c>
      <c r="D221" s="2">
        <f>'PR-RAS'!E225</f>
        <v>24075.1</v>
      </c>
      <c r="E221" s="2">
        <v>0</v>
      </c>
      <c r="F221" s="2">
        <v>0</v>
      </c>
      <c r="G221" s="3">
        <f t="shared" si="0"/>
        <v>17146.1466</v>
      </c>
      <c r="H221" s="3">
        <f t="shared" si="1"/>
        <v>0.26999999999679858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29786.83</v>
      </c>
      <c r="D224" s="2">
        <f>'PR-RAS'!E228</f>
        <v>24075.1</v>
      </c>
      <c r="E224" s="2">
        <v>0</v>
      </c>
      <c r="F224" s="2">
        <v>0</v>
      </c>
      <c r="G224" s="3">
        <f t="shared" si="0"/>
        <v>17379.957689999999</v>
      </c>
      <c r="H224" s="3">
        <f t="shared" si="1"/>
        <v>0.26999999999679858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37603.21</v>
      </c>
      <c r="D226" s="2">
        <f>'PR-RAS'!E230</f>
        <v>23092.739999999998</v>
      </c>
      <c r="E226" s="2">
        <v>0</v>
      </c>
      <c r="F226" s="2">
        <v>0</v>
      </c>
      <c r="G226" s="3">
        <f t="shared" si="0"/>
        <v>18852.455250000003</v>
      </c>
      <c r="H226" s="3">
        <f t="shared" si="1"/>
        <v>0.47000000000116415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37603.21</v>
      </c>
      <c r="D242" s="2">
        <f>'PR-RAS'!E246</f>
        <v>23092.739999999998</v>
      </c>
      <c r="E242" s="2">
        <v>0</v>
      </c>
      <c r="F242" s="2">
        <v>0</v>
      </c>
      <c r="G242" s="3">
        <f t="shared" si="0"/>
        <v>20193.07429</v>
      </c>
      <c r="H242" s="3">
        <f t="shared" si="1"/>
        <v>0.47000000000116415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12365.21</v>
      </c>
      <c r="D243" s="2">
        <f>'PR-RAS'!E247</f>
        <v>13092.74</v>
      </c>
      <c r="E243" s="2">
        <v>0</v>
      </c>
      <c r="F243" s="2">
        <v>0</v>
      </c>
      <c r="G243" s="3">
        <f t="shared" si="0"/>
        <v>9329.2669800000003</v>
      </c>
      <c r="H243" s="3">
        <f t="shared" si="1"/>
        <v>0.46999999999934516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25238</v>
      </c>
      <c r="D244" s="2">
        <f>'PR-RAS'!E248</f>
        <v>10000</v>
      </c>
      <c r="E244" s="2">
        <v>0</v>
      </c>
      <c r="F244" s="2">
        <v>0</v>
      </c>
      <c r="G244" s="3">
        <f t="shared" si="0"/>
        <v>10992.833999999999</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70977.67</v>
      </c>
      <c r="D258" s="2">
        <f>'PR-RAS'!E262</f>
        <v>82009.459999999992</v>
      </c>
      <c r="E258" s="2">
        <v>0</v>
      </c>
      <c r="F258" s="2">
        <v>0</v>
      </c>
      <c r="G258" s="3">
        <f t="shared" si="0"/>
        <v>60394.123629999995</v>
      </c>
      <c r="H258" s="3">
        <f t="shared" si="1"/>
        <v>0.78999999999359716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70977.67</v>
      </c>
      <c r="D265" s="2">
        <f>'PR-RAS'!E269</f>
        <v>82009.459999999992</v>
      </c>
      <c r="E265" s="2">
        <v>0</v>
      </c>
      <c r="F265" s="2">
        <v>0</v>
      </c>
      <c r="G265" s="3">
        <f t="shared" si="0"/>
        <v>62039.099759999997</v>
      </c>
      <c r="H265" s="3">
        <f t="shared" si="1"/>
        <v>0.78999999999359716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67913</v>
      </c>
      <c r="D266" s="2">
        <f>'PR-RAS'!E270</f>
        <v>79475.95</v>
      </c>
      <c r="E266" s="2">
        <v>0</v>
      </c>
      <c r="F266" s="2">
        <v>0</v>
      </c>
      <c r="G266" s="3">
        <f t="shared" si="0"/>
        <v>60119.198499999999</v>
      </c>
      <c r="H266" s="3">
        <f t="shared" si="1"/>
        <v>5.0000000002910383E-2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3064.67</v>
      </c>
      <c r="D267" s="2">
        <f>'PR-RAS'!E271</f>
        <v>2533.5100000000002</v>
      </c>
      <c r="E267" s="2">
        <v>0</v>
      </c>
      <c r="F267" s="2">
        <v>0</v>
      </c>
      <c r="G267" s="3">
        <f t="shared" si="0"/>
        <v>2163.0295400000005</v>
      </c>
      <c r="H267" s="3">
        <f t="shared" si="1"/>
        <v>0.81999999999970896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575040.63</v>
      </c>
      <c r="D269" s="2">
        <f>'PR-RAS'!E273</f>
        <v>498533.44</v>
      </c>
      <c r="E269" s="2">
        <v>0</v>
      </c>
      <c r="F269" s="2">
        <v>0</v>
      </c>
      <c r="G269" s="3">
        <f t="shared" si="0"/>
        <v>421324.81268000003</v>
      </c>
      <c r="H269" s="3">
        <f t="shared" si="1"/>
        <v>0.80999999999767169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356101.65</v>
      </c>
      <c r="D270" s="2">
        <f>'PR-RAS'!E274</f>
        <v>429981.44</v>
      </c>
      <c r="E270" s="2">
        <v>0</v>
      </c>
      <c r="F270" s="2">
        <v>0</v>
      </c>
      <c r="G270" s="3">
        <f t="shared" si="0"/>
        <v>327121.35857000004</v>
      </c>
      <c r="H270" s="3">
        <f t="shared" si="1"/>
        <v>0.78999999997904524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356101.65</v>
      </c>
      <c r="D271" s="2">
        <f>'PR-RAS'!E275</f>
        <v>429981.44</v>
      </c>
      <c r="E271" s="2">
        <v>0</v>
      </c>
      <c r="F271" s="2">
        <v>0</v>
      </c>
      <c r="G271" s="3">
        <f t="shared" si="0"/>
        <v>328337.42310000001</v>
      </c>
      <c r="H271" s="3">
        <f t="shared" si="1"/>
        <v>0.78999999997904524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67200</v>
      </c>
      <c r="D274" s="2">
        <f>'PR-RAS'!E278</f>
        <v>45500</v>
      </c>
      <c r="E274" s="2">
        <v>0</v>
      </c>
      <c r="F274" s="2">
        <v>0</v>
      </c>
      <c r="G274" s="3">
        <f t="shared" si="0"/>
        <v>43188.600000000006</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67200</v>
      </c>
      <c r="D275" s="2">
        <f>'PR-RAS'!E279</f>
        <v>45500</v>
      </c>
      <c r="E275" s="2">
        <v>0</v>
      </c>
      <c r="F275" s="2">
        <v>0</v>
      </c>
      <c r="G275" s="3">
        <f t="shared" ref="G275:G528" si="12">(B275/1000)*(C275*1+D275*2)</f>
        <v>43346.8</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151738.98000000001</v>
      </c>
      <c r="D285" s="2">
        <f>'PR-RAS'!E289</f>
        <v>23052</v>
      </c>
      <c r="E285" s="2">
        <v>0</v>
      </c>
      <c r="F285" s="2">
        <v>0</v>
      </c>
      <c r="G285" s="3">
        <f t="shared" si="12"/>
        <v>56187.406319999995</v>
      </c>
      <c r="H285" s="3">
        <f t="shared" si="13"/>
        <v>1.9999999989522621E-2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151738.98000000001</v>
      </c>
      <c r="D286" s="2">
        <f>'PR-RAS'!E290</f>
        <v>23052</v>
      </c>
      <c r="E286" s="2">
        <v>0</v>
      </c>
      <c r="F286" s="2">
        <v>0</v>
      </c>
      <c r="G286" s="3">
        <f t="shared" si="12"/>
        <v>56385.249299999996</v>
      </c>
      <c r="H286" s="3">
        <f t="shared" si="13"/>
        <v>1.9999999989522621E-2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2796612.4799999995</v>
      </c>
      <c r="D295" s="2">
        <f>'PR-RAS'!E299</f>
        <v>6845883.8600000003</v>
      </c>
      <c r="E295" s="2">
        <v>0</v>
      </c>
      <c r="F295" s="2">
        <v>0</v>
      </c>
      <c r="G295" s="3">
        <f t="shared" si="12"/>
        <v>4847583.7787999995</v>
      </c>
      <c r="H295" s="3">
        <f t="shared" si="13"/>
        <v>0.61999999918043613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1024815.6200000006</v>
      </c>
      <c r="D296" s="2">
        <f>'PR-RAS'!E300</f>
        <v>0</v>
      </c>
      <c r="E296" s="2">
        <v>0</v>
      </c>
      <c r="F296" s="2">
        <v>0</v>
      </c>
      <c r="G296" s="3">
        <f t="shared" si="12"/>
        <v>302320.60790000018</v>
      </c>
      <c r="H296" s="3">
        <f t="shared" si="13"/>
        <v>0.37999999942258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2093513.7699999996</v>
      </c>
      <c r="E297" s="2">
        <v>0</v>
      </c>
      <c r="F297" s="2">
        <v>0</v>
      </c>
      <c r="G297" s="3">
        <f t="shared" si="12"/>
        <v>1239360.1518399997</v>
      </c>
      <c r="H297" s="3">
        <f t="shared" si="13"/>
        <v>0.23000000044703484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697996.68</v>
      </c>
      <c r="D298" s="2">
        <f>'PR-RAS'!E302</f>
        <v>737296.7</v>
      </c>
      <c r="E298" s="2">
        <v>0</v>
      </c>
      <c r="F298" s="2">
        <v>0</v>
      </c>
      <c r="G298" s="3">
        <f t="shared" si="12"/>
        <v>645259.25375999999</v>
      </c>
      <c r="H298" s="3">
        <f t="shared" si="13"/>
        <v>0.61999999999534339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241068.62</v>
      </c>
      <c r="D300" s="2">
        <f>'PR-RAS'!E304</f>
        <v>816031.9</v>
      </c>
      <c r="E300" s="2">
        <v>0</v>
      </c>
      <c r="F300" s="2">
        <v>0</v>
      </c>
      <c r="G300" s="3">
        <f t="shared" si="12"/>
        <v>560066.59357999999</v>
      </c>
      <c r="H300" s="3">
        <f t="shared" si="13"/>
        <v>0.47999999998137355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5360</v>
      </c>
      <c r="D303" s="2">
        <f>'PR-RAS'!E308</f>
        <v>0</v>
      </c>
      <c r="E303" s="2">
        <v>0</v>
      </c>
      <c r="F303" s="2">
        <v>0</v>
      </c>
      <c r="G303" s="3">
        <f t="shared" si="12"/>
        <v>1618.72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5360</v>
      </c>
      <c r="D304" s="2">
        <f>'PR-RAS'!E309</f>
        <v>0</v>
      </c>
      <c r="E304" s="2">
        <v>0</v>
      </c>
      <c r="F304" s="2">
        <v>0</v>
      </c>
      <c r="G304" s="3">
        <f t="shared" si="12"/>
        <v>1624.08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5360</v>
      </c>
      <c r="D305" s="2">
        <f>'PR-RAS'!E310</f>
        <v>0</v>
      </c>
      <c r="E305" s="2">
        <v>0</v>
      </c>
      <c r="F305" s="2">
        <v>0</v>
      </c>
      <c r="G305" s="3">
        <f t="shared" si="12"/>
        <v>1629.44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5360</v>
      </c>
      <c r="D306" s="2">
        <f>'PR-RAS'!E311</f>
        <v>0</v>
      </c>
      <c r="E306" s="2">
        <v>0</v>
      </c>
      <c r="F306" s="2">
        <v>0</v>
      </c>
      <c r="G306" s="3">
        <f t="shared" si="12"/>
        <v>1634.8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988915.24999999988</v>
      </c>
      <c r="D355" s="2">
        <f>'PR-RAS'!E360</f>
        <v>1495098.97</v>
      </c>
      <c r="E355" s="2">
        <v>0</v>
      </c>
      <c r="F355" s="2">
        <v>0</v>
      </c>
      <c r="G355" s="3">
        <f t="shared" si="12"/>
        <v>1408606.06926</v>
      </c>
      <c r="H355" s="3">
        <f t="shared" si="13"/>
        <v>0.27999999991152436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42913.75</v>
      </c>
      <c r="D356" s="2">
        <f>'PR-RAS'!E361</f>
        <v>26598</v>
      </c>
      <c r="E356" s="2">
        <v>0</v>
      </c>
      <c r="F356" s="2">
        <v>0</v>
      </c>
      <c r="G356" s="3">
        <f t="shared" si="12"/>
        <v>34118.96125</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42913.75</v>
      </c>
      <c r="D361" s="2">
        <f>'PR-RAS'!E366</f>
        <v>26598</v>
      </c>
      <c r="E361" s="2">
        <v>0</v>
      </c>
      <c r="F361" s="2">
        <v>0</v>
      </c>
      <c r="G361" s="3">
        <f t="shared" si="12"/>
        <v>34599.51</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42913.75</v>
      </c>
      <c r="D365" s="2">
        <f>'PR-RAS'!E370</f>
        <v>26598</v>
      </c>
      <c r="E365" s="2">
        <v>0</v>
      </c>
      <c r="F365" s="2">
        <v>0</v>
      </c>
      <c r="G365" s="3">
        <f t="shared" si="12"/>
        <v>34983.949000000001</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864797.91999999993</v>
      </c>
      <c r="D368" s="2">
        <f>'PR-RAS'!E373</f>
        <v>1123671.74</v>
      </c>
      <c r="E368" s="2">
        <v>0</v>
      </c>
      <c r="F368" s="2">
        <v>0</v>
      </c>
      <c r="G368" s="3">
        <f t="shared" si="12"/>
        <v>1142155.8938</v>
      </c>
      <c r="H368" s="3">
        <f t="shared" si="13"/>
        <v>0.34000000008381903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661702.59</v>
      </c>
      <c r="D369" s="2">
        <f>'PR-RAS'!E374</f>
        <v>884993.91</v>
      </c>
      <c r="E369" s="2">
        <v>0</v>
      </c>
      <c r="F369" s="2">
        <v>0</v>
      </c>
      <c r="G369" s="3">
        <f t="shared" si="12"/>
        <v>894862.07088000001</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434435.44</v>
      </c>
      <c r="E371" s="2">
        <v>0</v>
      </c>
      <c r="F371" s="2">
        <v>0</v>
      </c>
      <c r="G371" s="3">
        <f t="shared" si="12"/>
        <v>321482.22560000001</v>
      </c>
      <c r="H371" s="3">
        <f t="shared" si="13"/>
        <v>0.44000000000232831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39285</v>
      </c>
      <c r="D372" s="2">
        <f>'PR-RAS'!E377</f>
        <v>23714.33</v>
      </c>
      <c r="E372" s="2">
        <v>0</v>
      </c>
      <c r="F372" s="2">
        <v>0</v>
      </c>
      <c r="G372" s="3">
        <f t="shared" si="12"/>
        <v>32170.76786</v>
      </c>
      <c r="H372" s="3">
        <f t="shared" si="13"/>
        <v>0.33000000000174623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622417.59</v>
      </c>
      <c r="D373" s="2">
        <f>'PR-RAS'!E378</f>
        <v>426844.14</v>
      </c>
      <c r="E373" s="2">
        <v>0</v>
      </c>
      <c r="F373" s="2">
        <v>0</v>
      </c>
      <c r="G373" s="3">
        <f t="shared" si="12"/>
        <v>549111.38364000001</v>
      </c>
      <c r="H373" s="3">
        <f t="shared" si="13"/>
        <v>0.55000000004656613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144129.89000000001</v>
      </c>
      <c r="D374" s="2">
        <f>'PR-RAS'!E379</f>
        <v>196813.37</v>
      </c>
      <c r="E374" s="2">
        <v>0</v>
      </c>
      <c r="F374" s="2">
        <v>0</v>
      </c>
      <c r="G374" s="3">
        <f t="shared" si="12"/>
        <v>200583.22299000001</v>
      </c>
      <c r="H374" s="3">
        <f t="shared" si="13"/>
        <v>0.47999999998137355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35638.25</v>
      </c>
      <c r="D375" s="2">
        <f>'PR-RAS'!E380</f>
        <v>7788.36</v>
      </c>
      <c r="E375" s="2">
        <v>0</v>
      </c>
      <c r="F375" s="2">
        <v>0</v>
      </c>
      <c r="G375" s="3">
        <f t="shared" si="12"/>
        <v>19154.39878</v>
      </c>
      <c r="H375" s="3">
        <f t="shared" si="13"/>
        <v>0.60999999999967258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3370.8</v>
      </c>
      <c r="D376" s="2">
        <f>'PR-RAS'!E381</f>
        <v>10</v>
      </c>
      <c r="E376" s="2">
        <v>0</v>
      </c>
      <c r="F376" s="2">
        <v>0</v>
      </c>
      <c r="G376" s="3">
        <f t="shared" si="12"/>
        <v>1271.5500000000002</v>
      </c>
      <c r="H376" s="3">
        <f t="shared" si="13"/>
        <v>0.1999999999998181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810</v>
      </c>
      <c r="D379" s="2">
        <f>'PR-RAS'!E384</f>
        <v>0</v>
      </c>
      <c r="E379" s="2">
        <v>0</v>
      </c>
      <c r="F379" s="2">
        <v>0</v>
      </c>
      <c r="G379" s="3">
        <f t="shared" si="12"/>
        <v>306.18</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104310.84</v>
      </c>
      <c r="D381" s="2">
        <f>'PR-RAS'!E386</f>
        <v>189015.01</v>
      </c>
      <c r="E381" s="2">
        <v>0</v>
      </c>
      <c r="F381" s="2">
        <v>0</v>
      </c>
      <c r="G381" s="3">
        <f t="shared" si="12"/>
        <v>183289.52679999999</v>
      </c>
      <c r="H381" s="3">
        <f t="shared" si="13"/>
        <v>0.17000000001280569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3312.5</v>
      </c>
      <c r="D383" s="2">
        <f>'PR-RAS'!E388</f>
        <v>0</v>
      </c>
      <c r="E383" s="2">
        <v>0</v>
      </c>
      <c r="F383" s="2">
        <v>0</v>
      </c>
      <c r="G383" s="3">
        <f t="shared" si="12"/>
        <v>1265.375</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3312.5</v>
      </c>
      <c r="D384" s="2">
        <f>'PR-RAS'!E389</f>
        <v>0</v>
      </c>
      <c r="E384" s="2">
        <v>0</v>
      </c>
      <c r="F384" s="2">
        <v>0</v>
      </c>
      <c r="G384" s="3">
        <f t="shared" si="12"/>
        <v>1268.6875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16426.440000000002</v>
      </c>
      <c r="D388" s="2">
        <f>'PR-RAS'!E393</f>
        <v>26864.46</v>
      </c>
      <c r="E388" s="2">
        <v>0</v>
      </c>
      <c r="F388" s="2">
        <v>0</v>
      </c>
      <c r="G388" s="3">
        <f t="shared" si="12"/>
        <v>27150.124320000003</v>
      </c>
      <c r="H388" s="3">
        <f t="shared" si="13"/>
        <v>0.90000000000145519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13676.44</v>
      </c>
      <c r="D389" s="2">
        <f>'PR-RAS'!E394</f>
        <v>14974.46</v>
      </c>
      <c r="E389" s="2">
        <v>0</v>
      </c>
      <c r="F389" s="2">
        <v>0</v>
      </c>
      <c r="G389" s="3">
        <f t="shared" si="12"/>
        <v>16926.63968</v>
      </c>
      <c r="H389" s="3">
        <f t="shared" si="13"/>
        <v>0.8999999999996362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2750</v>
      </c>
      <c r="D390" s="2">
        <f>'PR-RAS'!E395</f>
        <v>11890</v>
      </c>
      <c r="E390" s="2">
        <v>0</v>
      </c>
      <c r="F390" s="2">
        <v>0</v>
      </c>
      <c r="G390" s="3">
        <f t="shared" si="12"/>
        <v>10320.17</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39226.5</v>
      </c>
      <c r="D396" s="2">
        <f>'PR-RAS'!E401</f>
        <v>15000</v>
      </c>
      <c r="E396" s="2">
        <v>0</v>
      </c>
      <c r="F396" s="2">
        <v>0</v>
      </c>
      <c r="G396" s="3">
        <f t="shared" si="12"/>
        <v>27344.467500000002</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39226.5</v>
      </c>
      <c r="D398" s="2">
        <f>'PR-RAS'!E403</f>
        <v>15000</v>
      </c>
      <c r="E398" s="2">
        <v>0</v>
      </c>
      <c r="F398" s="2">
        <v>0</v>
      </c>
      <c r="G398" s="3">
        <f t="shared" si="12"/>
        <v>27482.9205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81203.58</v>
      </c>
      <c r="D407" s="2">
        <f>'PR-RAS'!E412</f>
        <v>344829.23</v>
      </c>
      <c r="E407" s="2">
        <v>0</v>
      </c>
      <c r="F407" s="2">
        <v>0</v>
      </c>
      <c r="G407" s="3">
        <f t="shared" si="12"/>
        <v>312969.98823999998</v>
      </c>
      <c r="H407" s="3">
        <f t="shared" si="13"/>
        <v>0.64999999997962732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81203.58</v>
      </c>
      <c r="D408" s="2">
        <f>'PR-RAS'!E413</f>
        <v>344829.23</v>
      </c>
      <c r="E408" s="2">
        <v>0</v>
      </c>
      <c r="F408" s="2">
        <v>0</v>
      </c>
      <c r="G408" s="3">
        <f t="shared" si="12"/>
        <v>313740.85027999996</v>
      </c>
      <c r="H408" s="3">
        <f t="shared" si="13"/>
        <v>0.64999999997962732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983555.24999999988</v>
      </c>
      <c r="D413" s="2">
        <f>'PR-RAS'!E418</f>
        <v>1495098.97</v>
      </c>
      <c r="E413" s="2">
        <v>0</v>
      </c>
      <c r="F413" s="2">
        <v>0</v>
      </c>
      <c r="G413" s="3">
        <f t="shared" si="12"/>
        <v>1637186.3142799998</v>
      </c>
      <c r="H413" s="3">
        <f t="shared" si="13"/>
        <v>0.27999999991152436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28692.93</v>
      </c>
      <c r="E414" s="2">
        <v>0</v>
      </c>
      <c r="F414" s="2">
        <v>0</v>
      </c>
      <c r="G414" s="3">
        <f t="shared" si="12"/>
        <v>23700.36018</v>
      </c>
      <c r="H414" s="3">
        <f t="shared" si="13"/>
        <v>6.9999999999708962E-2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201044.56</v>
      </c>
      <c r="D415" s="2">
        <f>'PR-RAS'!E420</f>
        <v>0</v>
      </c>
      <c r="E415" s="2">
        <v>0</v>
      </c>
      <c r="F415" s="2">
        <v>0</v>
      </c>
      <c r="G415" s="3">
        <f t="shared" si="12"/>
        <v>83232.447839999993</v>
      </c>
      <c r="H415" s="3">
        <f t="shared" si="13"/>
        <v>0.44000000000232831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3826788.1</v>
      </c>
      <c r="D417" s="2">
        <f>'PR-RAS'!E422</f>
        <v>4752370.0900000008</v>
      </c>
      <c r="E417" s="2">
        <v>0</v>
      </c>
      <c r="F417" s="2">
        <v>0</v>
      </c>
      <c r="G417" s="3">
        <f t="shared" si="12"/>
        <v>5545915.7644800004</v>
      </c>
      <c r="H417" s="3">
        <f t="shared" si="13"/>
        <v>0.19000000087544322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3785527.7299999995</v>
      </c>
      <c r="D418" s="2">
        <f>'PR-RAS'!E423</f>
        <v>8340982.8300000001</v>
      </c>
      <c r="E418" s="2">
        <v>0</v>
      </c>
      <c r="F418" s="2">
        <v>0</v>
      </c>
      <c r="G418" s="3">
        <f t="shared" si="12"/>
        <v>8534944.7436299995</v>
      </c>
      <c r="H418" s="3">
        <f t="shared" si="13"/>
        <v>0.44000000040978193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41260.370000000577</v>
      </c>
      <c r="D419" s="2">
        <f>'PR-RAS'!E424</f>
        <v>0</v>
      </c>
      <c r="E419" s="2">
        <v>0</v>
      </c>
      <c r="F419" s="2">
        <v>0</v>
      </c>
      <c r="G419" s="3">
        <f t="shared" si="12"/>
        <v>17246.834660000241</v>
      </c>
      <c r="H419" s="3">
        <f t="shared" si="13"/>
        <v>0.37000000057742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3588612.7399999993</v>
      </c>
      <c r="E420" s="2">
        <v>0</v>
      </c>
      <c r="F420" s="2">
        <v>0</v>
      </c>
      <c r="G420" s="3">
        <f t="shared" si="12"/>
        <v>3007257.4761199993</v>
      </c>
      <c r="H420" s="3">
        <f t="shared" si="13"/>
        <v>0.26000000070780516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496952.12000000005</v>
      </c>
      <c r="D421" s="2">
        <f>'PR-RAS'!E426</f>
        <v>765989.63</v>
      </c>
      <c r="E421" s="2">
        <v>0</v>
      </c>
      <c r="F421" s="2">
        <v>0</v>
      </c>
      <c r="G421" s="3">
        <f t="shared" si="12"/>
        <v>852151.17960000003</v>
      </c>
      <c r="H421" s="3">
        <f t="shared" si="13"/>
        <v>0.49000000004889444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241068.62</v>
      </c>
      <c r="D423" s="2">
        <f>'PR-RAS'!E428</f>
        <v>816031.9</v>
      </c>
      <c r="E423" s="2">
        <v>0</v>
      </c>
      <c r="F423" s="2">
        <v>0</v>
      </c>
      <c r="G423" s="3">
        <f t="shared" si="12"/>
        <v>790461.8812399999</v>
      </c>
      <c r="H423" s="3">
        <f t="shared" si="13"/>
        <v>0.47999999998137355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3613518.02</v>
      </c>
      <c r="E424" s="2">
        <v>0</v>
      </c>
      <c r="F424" s="2">
        <v>0</v>
      </c>
      <c r="G424" s="3">
        <f t="shared" si="12"/>
        <v>3057036.24492</v>
      </c>
      <c r="H424" s="3">
        <f t="shared" si="13"/>
        <v>2.0000000018626451E-2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3613518.02</v>
      </c>
      <c r="E485" s="2">
        <v>0</v>
      </c>
      <c r="F485" s="2">
        <v>0</v>
      </c>
      <c r="G485" s="3">
        <f t="shared" si="12"/>
        <v>3497885.4433599999</v>
      </c>
      <c r="H485" s="3">
        <f t="shared" si="13"/>
        <v>2.0000000018626451E-2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3613518.02</v>
      </c>
      <c r="E508" s="2">
        <v>0</v>
      </c>
      <c r="F508" s="2">
        <v>0</v>
      </c>
      <c r="G508" s="3">
        <f t="shared" si="12"/>
        <v>3664107.2722800002</v>
      </c>
      <c r="H508" s="3">
        <f t="shared" si="13"/>
        <v>2.0000000018626451E-2</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3613518.02</v>
      </c>
      <c r="E509" s="2">
        <v>0</v>
      </c>
      <c r="F509" s="2">
        <v>0</v>
      </c>
      <c r="G509" s="3">
        <f t="shared" si="12"/>
        <v>3671334.3083200003</v>
      </c>
      <c r="H509" s="3">
        <f t="shared" si="13"/>
        <v>2.0000000018626451E-2</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66500</v>
      </c>
      <c r="E529" s="2">
        <v>0</v>
      </c>
      <c r="F529" s="2">
        <v>0</v>
      </c>
      <c r="G529" s="3">
        <f t="shared" ref="G529:G836" si="14">(B529/1000)*(C529*1+D529*2)</f>
        <v>70224</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66500</v>
      </c>
      <c r="E591" s="2">
        <v>0</v>
      </c>
      <c r="F591" s="2">
        <v>0</v>
      </c>
      <c r="G591" s="3">
        <f t="shared" si="14"/>
        <v>78470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66500</v>
      </c>
      <c r="E615" s="2">
        <v>0</v>
      </c>
      <c r="F615" s="2">
        <v>0</v>
      </c>
      <c r="G615" s="3">
        <f t="shared" si="14"/>
        <v>81662</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66500</v>
      </c>
      <c r="E616" s="2">
        <v>0</v>
      </c>
      <c r="F616" s="2">
        <v>0</v>
      </c>
      <c r="G616" s="3">
        <f t="shared" si="14"/>
        <v>81795</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3547018.02</v>
      </c>
      <c r="E633" s="2">
        <v>0</v>
      </c>
      <c r="F633" s="2">
        <v>0</v>
      </c>
      <c r="G633" s="3">
        <f t="shared" si="14"/>
        <v>4483430.77728</v>
      </c>
      <c r="H633" s="3">
        <f t="shared" si="15"/>
        <v>2.0000000018626451E-2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199084.21</v>
      </c>
      <c r="D635" s="2">
        <f>'PR-RAS'!E641</f>
        <v>0</v>
      </c>
      <c r="E635" s="2">
        <v>0</v>
      </c>
      <c r="F635" s="2">
        <v>0</v>
      </c>
      <c r="G635" s="3">
        <f t="shared" si="14"/>
        <v>126219.38914</v>
      </c>
      <c r="H635" s="3">
        <f t="shared" si="15"/>
        <v>0.20999999999185093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3826788.1</v>
      </c>
      <c r="D637" s="2">
        <f>'PR-RAS'!E643</f>
        <v>8365888.1100000013</v>
      </c>
      <c r="E637" s="2">
        <v>0</v>
      </c>
      <c r="F637" s="2">
        <v>0</v>
      </c>
      <c r="G637" s="3">
        <f t="shared" si="14"/>
        <v>13075246.907520004</v>
      </c>
      <c r="H637" s="3">
        <f t="shared" si="15"/>
        <v>0.21000000135973096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3785527.7299999995</v>
      </c>
      <c r="D638" s="2">
        <f>'PR-RAS'!E644</f>
        <v>8407482.8300000001</v>
      </c>
      <c r="E638" s="2">
        <v>0</v>
      </c>
      <c r="F638" s="2">
        <v>0</v>
      </c>
      <c r="G638" s="3">
        <f t="shared" si="14"/>
        <v>13122514.28943</v>
      </c>
      <c r="H638" s="3">
        <f t="shared" si="15"/>
        <v>0.44000000040978193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41260.370000000577</v>
      </c>
      <c r="D639" s="2">
        <f>'PR-RAS'!E645</f>
        <v>0</v>
      </c>
      <c r="E639" s="2">
        <v>0</v>
      </c>
      <c r="F639" s="2">
        <v>0</v>
      </c>
      <c r="G639" s="3">
        <f t="shared" si="14"/>
        <v>26324.116060000368</v>
      </c>
      <c r="H639" s="3">
        <f t="shared" si="15"/>
        <v>0.37000000057742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41594.719999998808</v>
      </c>
      <c r="E640" s="2">
        <v>0</v>
      </c>
      <c r="F640" s="2">
        <v>0</v>
      </c>
      <c r="G640" s="3">
        <f t="shared" si="14"/>
        <v>53158.052159998479</v>
      </c>
      <c r="H640" s="3">
        <f t="shared" si="15"/>
        <v>0.2800000011920929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696036.33000000007</v>
      </c>
      <c r="D641" s="2">
        <f>'PR-RAS'!E647</f>
        <v>765989.63</v>
      </c>
      <c r="E641" s="2">
        <v>0</v>
      </c>
      <c r="F641" s="2">
        <v>0</v>
      </c>
      <c r="G641" s="3">
        <f t="shared" si="14"/>
        <v>1425929.9775999999</v>
      </c>
      <c r="H641" s="3">
        <f t="shared" si="15"/>
        <v>0.70000000006984919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737296.70000000065</v>
      </c>
      <c r="D643" s="2">
        <f>'PR-RAS'!E649</f>
        <v>724394.9100000012</v>
      </c>
      <c r="E643" s="2">
        <v>0</v>
      </c>
      <c r="F643" s="2">
        <v>0</v>
      </c>
      <c r="G643" s="3">
        <f t="shared" si="14"/>
        <v>1403467.5458400021</v>
      </c>
      <c r="H643" s="3">
        <f t="shared" si="15"/>
        <v>0.38999999815132469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805180.46</v>
      </c>
      <c r="D646" s="2">
        <f>'PR-RAS'!E653</f>
        <v>847071.67</v>
      </c>
      <c r="E646" s="2">
        <v>0</v>
      </c>
      <c r="F646" s="2">
        <v>0</v>
      </c>
      <c r="G646" s="3">
        <f t="shared" si="14"/>
        <v>1612063.851</v>
      </c>
      <c r="H646" s="3">
        <f t="shared" si="15"/>
        <v>0.78999999992083758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4640094.01</v>
      </c>
      <c r="D647" s="2">
        <f>'PR-RAS'!E654</f>
        <v>10092600.17</v>
      </c>
      <c r="E647" s="2">
        <v>0</v>
      </c>
      <c r="F647" s="2">
        <v>0</v>
      </c>
      <c r="G647" s="3">
        <f t="shared" si="14"/>
        <v>16037140.150100002</v>
      </c>
      <c r="H647" s="3">
        <f t="shared" si="15"/>
        <v>0.17999999970197678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4598205.79</v>
      </c>
      <c r="D648" s="2">
        <f>'PR-RAS'!E655</f>
        <v>9141776.1600000001</v>
      </c>
      <c r="E648" s="2">
        <v>0</v>
      </c>
      <c r="F648" s="2">
        <v>0</v>
      </c>
      <c r="G648" s="3">
        <f t="shared" si="14"/>
        <v>14804497.497169999</v>
      </c>
      <c r="H648" s="3">
        <f t="shared" si="15"/>
        <v>0.37000000011175871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847068.6799999997</v>
      </c>
      <c r="D649" s="2">
        <f>'PR-RAS'!E656</f>
        <v>1797895.6799999997</v>
      </c>
      <c r="E649" s="2">
        <v>0</v>
      </c>
      <c r="F649" s="2">
        <v>0</v>
      </c>
      <c r="G649" s="3">
        <f t="shared" si="14"/>
        <v>2878973.3059199997</v>
      </c>
      <c r="H649" s="3">
        <f t="shared" si="15"/>
        <v>0.64000000059604645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12</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9</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31</v>
      </c>
      <c r="E653" s="2">
        <v>0</v>
      </c>
      <c r="F653" s="2">
        <v>0</v>
      </c>
      <c r="G653" s="3">
        <f t="shared" si="14"/>
        <v>60.636000000000003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241511.34</v>
      </c>
      <c r="E656" s="2">
        <v>0</v>
      </c>
      <c r="F656" s="2">
        <v>0</v>
      </c>
      <c r="G656" s="3">
        <f t="shared" ref="G656:G657" si="16">(B656/1000)*(C656*1+D656*2)</f>
        <v>316379.8554</v>
      </c>
      <c r="H656" s="3">
        <f t="shared" ref="H656:H657" si="17">ABS(C656-ROUND(C656,0))+ABS(D656-ROUND(D656,0))</f>
        <v>0.33999999999650754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316839.17</v>
      </c>
      <c r="E657" s="2">
        <v>0</v>
      </c>
      <c r="F657" s="2">
        <v>0</v>
      </c>
      <c r="G657" s="3">
        <f t="shared" si="16"/>
        <v>415692.99103999999</v>
      </c>
      <c r="H657" s="3">
        <f t="shared" si="17"/>
        <v>0.16999999998370185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85974.87</v>
      </c>
      <c r="D662" s="2">
        <f>'PR-RAS'!E669</f>
        <v>63252</v>
      </c>
      <c r="E662" s="2">
        <v>0</v>
      </c>
      <c r="F662" s="2">
        <v>0</v>
      </c>
      <c r="G662" s="3">
        <f t="shared" si="14"/>
        <v>140448.53307</v>
      </c>
      <c r="H662" s="3">
        <f t="shared" si="15"/>
        <v>0.13000000000465661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22017.53</v>
      </c>
      <c r="D663" s="2">
        <f>'PR-RAS'!E670</f>
        <v>57531.09</v>
      </c>
      <c r="E663" s="2">
        <v>0</v>
      </c>
      <c r="F663" s="2">
        <v>0</v>
      </c>
      <c r="G663" s="3">
        <f t="shared" si="14"/>
        <v>90746.768020000003</v>
      </c>
      <c r="H663" s="3">
        <f t="shared" si="15"/>
        <v>0.55999999999767169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156247.21</v>
      </c>
      <c r="D666" s="2">
        <f>'PR-RAS'!E673</f>
        <v>191200</v>
      </c>
      <c r="E666" s="2">
        <v>0</v>
      </c>
      <c r="F666" s="2">
        <v>0</v>
      </c>
      <c r="G666" s="3">
        <f t="shared" si="14"/>
        <v>358200.39464999997</v>
      </c>
      <c r="H666" s="3">
        <f t="shared" si="15"/>
        <v>0.20999999999185093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29136.6</v>
      </c>
      <c r="D667" s="2">
        <f>'PR-RAS'!E674</f>
        <v>119700</v>
      </c>
      <c r="E667" s="2">
        <v>0</v>
      </c>
      <c r="F667" s="2">
        <v>0</v>
      </c>
      <c r="G667" s="3">
        <f t="shared" si="14"/>
        <v>178845.3756</v>
      </c>
      <c r="H667" s="3">
        <f t="shared" si="15"/>
        <v>0.40000000000145519</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6971.96</v>
      </c>
      <c r="D672" s="2">
        <f>'PR-RAS'!E679</f>
        <v>2500</v>
      </c>
      <c r="E672" s="2">
        <v>0</v>
      </c>
      <c r="F672" s="2">
        <v>0</v>
      </c>
      <c r="G672" s="3">
        <f t="shared" si="14"/>
        <v>8033.18516</v>
      </c>
      <c r="H672" s="3">
        <f t="shared" si="15"/>
        <v>3.999999999996362E-2</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4497.25</v>
      </c>
      <c r="D674" s="2">
        <f>'PR-RAS'!E681</f>
        <v>0</v>
      </c>
      <c r="E674" s="2">
        <v>0</v>
      </c>
      <c r="F674" s="2">
        <v>0</v>
      </c>
      <c r="G674" s="3">
        <f t="shared" si="14"/>
        <v>3026.6492500000004</v>
      </c>
      <c r="H674" s="3">
        <f t="shared" si="15"/>
        <v>0.25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132218.07999999999</v>
      </c>
      <c r="D676" s="2">
        <f>'PR-RAS'!E683</f>
        <v>162231.85</v>
      </c>
      <c r="E676" s="2">
        <v>0</v>
      </c>
      <c r="F676" s="2">
        <v>0</v>
      </c>
      <c r="G676" s="3">
        <f t="shared" si="14"/>
        <v>308260.20150000002</v>
      </c>
      <c r="H676" s="3">
        <f t="shared" si="15"/>
        <v>0.22999999998137355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27124.19</v>
      </c>
      <c r="D677" s="2">
        <f>'PR-RAS'!E684</f>
        <v>34169.14</v>
      </c>
      <c r="E677" s="2">
        <v>0</v>
      </c>
      <c r="F677" s="2">
        <v>0</v>
      </c>
      <c r="G677" s="3">
        <f t="shared" si="14"/>
        <v>64532.629720000004</v>
      </c>
      <c r="H677" s="3">
        <f t="shared" si="15"/>
        <v>0.32999999999810825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105207.75</v>
      </c>
      <c r="D678" s="2">
        <f>'PR-RAS'!E685</f>
        <v>27200</v>
      </c>
      <c r="E678" s="2">
        <v>0</v>
      </c>
      <c r="F678" s="2">
        <v>0</v>
      </c>
      <c r="G678" s="3">
        <f t="shared" si="14"/>
        <v>108054.44675</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51475</v>
      </c>
      <c r="E699" s="2">
        <v>0</v>
      </c>
      <c r="F699" s="2">
        <v>0</v>
      </c>
      <c r="G699" s="3">
        <f t="shared" si="14"/>
        <v>71859.099999999991</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14998.66</v>
      </c>
      <c r="E705" s="2">
        <v>0</v>
      </c>
      <c r="F705" s="2">
        <v>0</v>
      </c>
      <c r="G705" s="3">
        <f t="shared" si="20"/>
        <v>21118.113279999998</v>
      </c>
      <c r="H705" s="3">
        <f t="shared" si="21"/>
        <v>0.34000000000014552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88687.11</v>
      </c>
      <c r="E715" s="2">
        <v>0</v>
      </c>
      <c r="F715" s="2">
        <v>0</v>
      </c>
      <c r="G715" s="3">
        <f t="shared" ref="G715:G716" si="22">(B715/1000)*(C715*1+D715*2)</f>
        <v>126645.19308</v>
      </c>
      <c r="H715" s="3">
        <f t="shared" ref="H715:H716" si="23">ABS(C715-ROUND(C715,0))+ABS(D715-ROUND(D715,0))</f>
        <v>0.11000000000058208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58729.5</v>
      </c>
      <c r="D717" s="2">
        <f>'PR-RAS'!E724</f>
        <v>68400.23</v>
      </c>
      <c r="E717" s="2">
        <v>0</v>
      </c>
      <c r="F717" s="2">
        <v>0</v>
      </c>
      <c r="G717" s="3">
        <f t="shared" si="14"/>
        <v>139999.45135999998</v>
      </c>
      <c r="H717" s="3">
        <f t="shared" si="15"/>
        <v>0.72999999999592546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1680</v>
      </c>
      <c r="D726" s="2">
        <f>'PR-RAS'!E733</f>
        <v>600</v>
      </c>
      <c r="E726" s="2">
        <v>0</v>
      </c>
      <c r="F726" s="2">
        <v>0</v>
      </c>
      <c r="G726" s="3">
        <f t="shared" si="14"/>
        <v>2088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14604</v>
      </c>
      <c r="D727" s="2">
        <f>'PR-RAS'!E734</f>
        <v>16458</v>
      </c>
      <c r="E727" s="2">
        <v>0</v>
      </c>
      <c r="F727" s="2">
        <v>0</v>
      </c>
      <c r="G727" s="3">
        <f t="shared" si="14"/>
        <v>34499.519999999997</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600</v>
      </c>
      <c r="E728" s="2">
        <v>0</v>
      </c>
      <c r="F728" s="2">
        <v>0</v>
      </c>
      <c r="G728" s="3">
        <f t="shared" si="14"/>
        <v>872.4</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60052.46</v>
      </c>
      <c r="D730" s="2">
        <f>'PR-RAS'!E737</f>
        <v>80185.039999999994</v>
      </c>
      <c r="E730" s="2">
        <v>0</v>
      </c>
      <c r="F730" s="2">
        <v>0</v>
      </c>
      <c r="G730" s="3">
        <f t="shared" si="14"/>
        <v>160688.03165999998</v>
      </c>
      <c r="H730" s="3">
        <f t="shared" si="15"/>
        <v>0.49999999999272404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12896.07</v>
      </c>
      <c r="D731" s="2">
        <f>'PR-RAS'!E738</f>
        <v>8258.5300000000007</v>
      </c>
      <c r="E731" s="2">
        <v>0</v>
      </c>
      <c r="F731" s="2">
        <v>0</v>
      </c>
      <c r="G731" s="3">
        <f t="shared" si="14"/>
        <v>21471.584900000002</v>
      </c>
      <c r="H731" s="3">
        <f t="shared" si="15"/>
        <v>0.53999999999905413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3034.33</v>
      </c>
      <c r="D732" s="2">
        <f>'PR-RAS'!E739</f>
        <v>447.95</v>
      </c>
      <c r="E732" s="2">
        <v>0</v>
      </c>
      <c r="F732" s="2">
        <v>0</v>
      </c>
      <c r="G732" s="3">
        <f t="shared" si="14"/>
        <v>2872.9981299999999</v>
      </c>
      <c r="H732" s="3">
        <f t="shared" si="15"/>
        <v>0.37999999999993861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6137.68</v>
      </c>
      <c r="D734" s="2">
        <f>'PR-RAS'!E741</f>
        <v>7990.11</v>
      </c>
      <c r="E734" s="2">
        <v>0</v>
      </c>
      <c r="F734" s="2">
        <v>0</v>
      </c>
      <c r="G734" s="3">
        <f t="shared" si="14"/>
        <v>16212.420700000001</v>
      </c>
      <c r="H734" s="3">
        <f t="shared" si="15"/>
        <v>0.42999999999938154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2382.6</v>
      </c>
      <c r="D735" s="2">
        <f>'PR-RAS'!E742</f>
        <v>3574.9</v>
      </c>
      <c r="E735" s="2">
        <v>0</v>
      </c>
      <c r="F735" s="2">
        <v>0</v>
      </c>
      <c r="G735" s="3">
        <f t="shared" si="14"/>
        <v>6996.7815999999993</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29786.83</v>
      </c>
      <c r="D770" s="2">
        <f>'PR-RAS'!E777</f>
        <v>24075.1</v>
      </c>
      <c r="E770" s="2">
        <v>0</v>
      </c>
      <c r="F770" s="2">
        <v>0</v>
      </c>
      <c r="G770" s="3">
        <f t="shared" si="14"/>
        <v>59933.576070000003</v>
      </c>
      <c r="H770" s="3">
        <f t="shared" si="15"/>
        <v>0.26999999999679858</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3660</v>
      </c>
      <c r="D836" s="2">
        <f>'PR-RAS'!E843</f>
        <v>17760.5</v>
      </c>
      <c r="E836" s="2">
        <v>0</v>
      </c>
      <c r="F836" s="2">
        <v>0</v>
      </c>
      <c r="G836" s="3">
        <f t="shared" si="14"/>
        <v>32716.134999999998</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980</v>
      </c>
      <c r="D837" s="2">
        <f>'PR-RAS'!E844</f>
        <v>1500</v>
      </c>
      <c r="E837" s="2">
        <v>0</v>
      </c>
      <c r="F837" s="2">
        <v>0</v>
      </c>
      <c r="G837" s="3">
        <f t="shared" ref="G837:G1010" si="34">(B837/1000)*(C837*1+D837*2)</f>
        <v>3327.2799999999997</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9764.32</v>
      </c>
      <c r="D839" s="2">
        <f>'PR-RAS'!E846</f>
        <v>19420.38</v>
      </c>
      <c r="E839" s="2">
        <v>0</v>
      </c>
      <c r="F839" s="2">
        <v>0</v>
      </c>
      <c r="G839" s="3">
        <f t="shared" si="34"/>
        <v>40731.05704</v>
      </c>
      <c r="H839" s="3">
        <f t="shared" si="35"/>
        <v>0.7000000000007276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41868.68</v>
      </c>
      <c r="D841" s="2">
        <f>'PR-RAS'!E848</f>
        <v>38845.07</v>
      </c>
      <c r="E841" s="2">
        <v>0</v>
      </c>
      <c r="F841" s="2">
        <v>0</v>
      </c>
      <c r="G841" s="3">
        <f t="shared" si="34"/>
        <v>100429.4088</v>
      </c>
      <c r="H841" s="3">
        <f t="shared" si="35"/>
        <v>0.38999999999941792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11640</v>
      </c>
      <c r="D843" s="2">
        <f>'PR-RAS'!E850</f>
        <v>1950</v>
      </c>
      <c r="E843" s="2">
        <v>0</v>
      </c>
      <c r="F843" s="2">
        <v>0</v>
      </c>
      <c r="G843" s="3">
        <f t="shared" si="34"/>
        <v>13084.68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200</v>
      </c>
      <c r="D846" s="2">
        <f>'PR-RAS'!E853</f>
        <v>0</v>
      </c>
      <c r="E846" s="2">
        <v>0</v>
      </c>
      <c r="F846" s="2">
        <v>0</v>
      </c>
      <c r="G846" s="3">
        <f t="shared" si="34"/>
        <v>169</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2864.67</v>
      </c>
      <c r="D848" s="2">
        <f>'PR-RAS'!E855</f>
        <v>2533.5100000000002</v>
      </c>
      <c r="E848" s="2">
        <v>0</v>
      </c>
      <c r="F848" s="2">
        <v>0</v>
      </c>
      <c r="G848" s="3">
        <f t="shared" si="34"/>
        <v>6718.1414300000006</v>
      </c>
      <c r="H848" s="3">
        <f t="shared" si="35"/>
        <v>0.81999999999970896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151738.98000000001</v>
      </c>
      <c r="D850" s="2">
        <f>'PR-RAS'!E857</f>
        <v>23052</v>
      </c>
      <c r="E850" s="2">
        <v>0</v>
      </c>
      <c r="F850" s="2">
        <v>0</v>
      </c>
      <c r="G850" s="3">
        <f t="shared" si="34"/>
        <v>167968.69002000001</v>
      </c>
      <c r="H850" s="3">
        <f t="shared" si="35"/>
        <v>1.9999999989522621E-2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3613518.02</v>
      </c>
      <c r="E921" s="2">
        <v>0</v>
      </c>
      <c r="F921" s="2">
        <v>0</v>
      </c>
      <c r="G921" s="3">
        <f t="shared" si="34"/>
        <v>6648873.1568</v>
      </c>
      <c r="H921" s="3">
        <f t="shared" si="35"/>
        <v>2.0000000018626451E-2</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66500</v>
      </c>
      <c r="E989" s="2">
        <v>0</v>
      </c>
      <c r="F989" s="2">
        <v>0</v>
      </c>
      <c r="G989" s="3">
        <f t="shared" si="34"/>
        <v>131404</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19040111.740000002</v>
      </c>
      <c r="D1011" s="7">
        <f>BILANCA!E6</f>
        <v>21545141.920000002</v>
      </c>
      <c r="E1011" s="7">
        <v>0</v>
      </c>
      <c r="F1011" s="7">
        <v>0</v>
      </c>
      <c r="G1011" s="8">
        <f t="shared" ref="G1011:G1306" si="38">B1011/1000*C1011+B1011/500*D1011</f>
        <v>62130.395580000011</v>
      </c>
      <c r="H1011" s="8">
        <f t="shared" si="35"/>
        <v>0.33999999612569809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14587266.440000001</v>
      </c>
      <c r="D1012" s="2">
        <f>BILANCA!E7</f>
        <v>15557521.540000003</v>
      </c>
      <c r="E1012" s="2">
        <v>0</v>
      </c>
      <c r="F1012" s="2">
        <v>0</v>
      </c>
      <c r="G1012" s="3">
        <f t="shared" si="38"/>
        <v>91404.61904000002</v>
      </c>
      <c r="H1012" s="3">
        <f t="shared" si="35"/>
        <v>0.89999999850988388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2888796.9699999997</v>
      </c>
      <c r="D1013" s="2">
        <f>BILANCA!E8</f>
        <v>2902912.51</v>
      </c>
      <c r="E1013" s="2">
        <v>0</v>
      </c>
      <c r="F1013" s="2">
        <v>0</v>
      </c>
      <c r="G1013" s="3">
        <f t="shared" si="38"/>
        <v>26083.865969999999</v>
      </c>
      <c r="H1013" s="3">
        <f t="shared" si="35"/>
        <v>0.52000000048428774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2755810.71</v>
      </c>
      <c r="D1014" s="2">
        <f>BILANCA!E9</f>
        <v>2755810.71</v>
      </c>
      <c r="E1014" s="2">
        <v>0</v>
      </c>
      <c r="F1014" s="2">
        <v>0</v>
      </c>
      <c r="G1014" s="3">
        <f t="shared" si="38"/>
        <v>33069.728520000004</v>
      </c>
      <c r="H1014" s="3">
        <f t="shared" si="35"/>
        <v>0.58000000007450581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153388.60999999999</v>
      </c>
      <c r="D1015" s="2">
        <f>BILANCA!E10</f>
        <v>179986.61</v>
      </c>
      <c r="E1015" s="2">
        <v>0</v>
      </c>
      <c r="F1015" s="2">
        <v>0</v>
      </c>
      <c r="G1015" s="3">
        <f t="shared" si="38"/>
        <v>2566.80915</v>
      </c>
      <c r="H1015" s="3">
        <f t="shared" si="35"/>
        <v>0.78000000002793968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20402.349999999999</v>
      </c>
      <c r="D1016" s="2">
        <f>BILANCA!E11</f>
        <v>32884.81</v>
      </c>
      <c r="E1016" s="2">
        <v>0</v>
      </c>
      <c r="F1016" s="2">
        <v>0</v>
      </c>
      <c r="G1016" s="3">
        <f t="shared" si="38"/>
        <v>517.03181999999993</v>
      </c>
      <c r="H1016" s="3">
        <f t="shared" si="35"/>
        <v>0.54000000000087311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10903992.17</v>
      </c>
      <c r="D1017" s="2">
        <f>BILANCA!E12</f>
        <v>11423446.290000003</v>
      </c>
      <c r="E1017" s="2">
        <v>0</v>
      </c>
      <c r="F1017" s="2">
        <v>0</v>
      </c>
      <c r="G1017" s="3">
        <f t="shared" si="38"/>
        <v>236256.19325000004</v>
      </c>
      <c r="H1017" s="3">
        <f t="shared" si="35"/>
        <v>0.46000000275671482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8514426.9299999997</v>
      </c>
      <c r="D1018" s="2">
        <f>BILANCA!E13</f>
        <v>8983472.6900000013</v>
      </c>
      <c r="E1018" s="2">
        <v>0</v>
      </c>
      <c r="F1018" s="2">
        <v>0</v>
      </c>
      <c r="G1018" s="3">
        <f t="shared" si="38"/>
        <v>211850.97848000005</v>
      </c>
      <c r="H1018" s="3">
        <f t="shared" si="35"/>
        <v>0.37999999895691872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407036.26</v>
      </c>
      <c r="D1019" s="2">
        <f>BILANCA!E14</f>
        <v>407036.26</v>
      </c>
      <c r="E1019" s="2">
        <v>0</v>
      </c>
      <c r="F1019" s="2">
        <v>0</v>
      </c>
      <c r="G1019" s="3">
        <f t="shared" si="38"/>
        <v>10989.979019999999</v>
      </c>
      <c r="H1019" s="3">
        <f t="shared" si="35"/>
        <v>0.52000000001862645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4529622.4800000004</v>
      </c>
      <c r="D1020" s="2">
        <f>BILANCA!E15</f>
        <v>5173741.2300000004</v>
      </c>
      <c r="E1020" s="2">
        <v>0</v>
      </c>
      <c r="F1020" s="2">
        <v>0</v>
      </c>
      <c r="G1020" s="3">
        <f t="shared" si="38"/>
        <v>148771.04940000002</v>
      </c>
      <c r="H1020" s="3">
        <f t="shared" si="35"/>
        <v>0.71000000089406967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1995828.79</v>
      </c>
      <c r="D1021" s="2">
        <f>BILANCA!E16</f>
        <v>2019543.12</v>
      </c>
      <c r="E1021" s="2">
        <v>0</v>
      </c>
      <c r="F1021" s="2">
        <v>0</v>
      </c>
      <c r="G1021" s="3">
        <f t="shared" si="38"/>
        <v>66384.065329999998</v>
      </c>
      <c r="H1021" s="3">
        <f t="shared" si="35"/>
        <v>0.33000000007450581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4329462.17</v>
      </c>
      <c r="D1022" s="2">
        <f>BILANCA!E17</f>
        <v>4454766.79</v>
      </c>
      <c r="E1022" s="2">
        <v>0</v>
      </c>
      <c r="F1022" s="2">
        <v>0</v>
      </c>
      <c r="G1022" s="3">
        <f t="shared" si="38"/>
        <v>158867.94900000002</v>
      </c>
      <c r="H1022" s="3">
        <f t="shared" si="35"/>
        <v>0.37999999988824129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2747522.77</v>
      </c>
      <c r="D1023" s="2">
        <f>BILANCA!E18</f>
        <v>3071614.71</v>
      </c>
      <c r="E1023" s="2">
        <v>0</v>
      </c>
      <c r="F1023" s="2">
        <v>0</v>
      </c>
      <c r="G1023" s="3">
        <f t="shared" si="38"/>
        <v>115579.77846999999</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406570.9700000002</v>
      </c>
      <c r="D1024" s="2">
        <f>BILANCA!E19</f>
        <v>421542.97</v>
      </c>
      <c r="E1024" s="2">
        <v>0</v>
      </c>
      <c r="F1024" s="2">
        <v>0</v>
      </c>
      <c r="G1024" s="3">
        <f t="shared" si="38"/>
        <v>17495.196740000003</v>
      </c>
      <c r="H1024" s="3">
        <f t="shared" si="35"/>
        <v>5.9999999823048711E-2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138052.42000000001</v>
      </c>
      <c r="D1025" s="2">
        <f>BILANCA!E20</f>
        <v>145520.56</v>
      </c>
      <c r="E1025" s="2">
        <v>0</v>
      </c>
      <c r="F1025" s="2">
        <v>0</v>
      </c>
      <c r="G1025" s="3">
        <f t="shared" si="38"/>
        <v>6436.4030999999995</v>
      </c>
      <c r="H1025" s="3">
        <f t="shared" si="35"/>
        <v>0.86000000001513399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152264.26</v>
      </c>
      <c r="D1026" s="2">
        <f>BILANCA!E21</f>
        <v>152274.26</v>
      </c>
      <c r="E1026" s="2">
        <v>0</v>
      </c>
      <c r="F1026" s="2">
        <v>0</v>
      </c>
      <c r="G1026" s="3">
        <f t="shared" si="38"/>
        <v>7309.0044800000014</v>
      </c>
      <c r="H1026" s="3">
        <f t="shared" si="35"/>
        <v>0.52000000001862645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57713.87</v>
      </c>
      <c r="D1027" s="2">
        <f>BILANCA!E22</f>
        <v>57713.87</v>
      </c>
      <c r="E1027" s="2">
        <v>0</v>
      </c>
      <c r="F1027" s="2">
        <v>0</v>
      </c>
      <c r="G1027" s="3">
        <f t="shared" si="38"/>
        <v>2943.4073700000004</v>
      </c>
      <c r="H1027" s="3">
        <f t="shared" si="35"/>
        <v>0.25999999999476131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18390.23</v>
      </c>
      <c r="D1029" s="2">
        <f>BILANCA!E24</f>
        <v>18390.23</v>
      </c>
      <c r="E1029" s="2">
        <v>0</v>
      </c>
      <c r="F1029" s="2">
        <v>0</v>
      </c>
      <c r="G1029" s="3">
        <f t="shared" si="38"/>
        <v>1048.2431099999999</v>
      </c>
      <c r="H1029" s="3">
        <f t="shared" si="35"/>
        <v>0.45999999999912689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35485.32</v>
      </c>
      <c r="D1030" s="2">
        <f>BILANCA!E25</f>
        <v>42810.32</v>
      </c>
      <c r="E1030" s="2">
        <v>0</v>
      </c>
      <c r="F1030" s="2">
        <v>0</v>
      </c>
      <c r="G1030" s="3">
        <f t="shared" si="38"/>
        <v>2422.1192000000001</v>
      </c>
      <c r="H1030" s="3">
        <f t="shared" si="35"/>
        <v>0.63999999999941792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1275354.5</v>
      </c>
      <c r="D1031" s="2">
        <f>BILANCA!E26</f>
        <v>1457364.73</v>
      </c>
      <c r="E1031" s="2">
        <v>0</v>
      </c>
      <c r="F1031" s="2">
        <v>0</v>
      </c>
      <c r="G1031" s="3">
        <f t="shared" si="38"/>
        <v>87991.763160000002</v>
      </c>
      <c r="H1031" s="3">
        <f t="shared" si="35"/>
        <v>0.77000000001862645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1270689.6299999999</v>
      </c>
      <c r="D1033" s="2">
        <f>BILANCA!E28</f>
        <v>1452531</v>
      </c>
      <c r="E1033" s="2">
        <v>0</v>
      </c>
      <c r="F1033" s="2">
        <v>0</v>
      </c>
      <c r="G1033" s="3">
        <f t="shared" si="38"/>
        <v>96042.287489999988</v>
      </c>
      <c r="H1033" s="3">
        <f t="shared" si="35"/>
        <v>0.37000000011175871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10538.770000000004</v>
      </c>
      <c r="D1034" s="2">
        <f>BILANCA!E29</f>
        <v>8920.330000000009</v>
      </c>
      <c r="E1034" s="2">
        <v>0</v>
      </c>
      <c r="F1034" s="2">
        <v>0</v>
      </c>
      <c r="G1034" s="3">
        <f t="shared" si="38"/>
        <v>681.10632000000055</v>
      </c>
      <c r="H1034" s="3">
        <f t="shared" si="35"/>
        <v>0.56000000000494765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71719.460000000006</v>
      </c>
      <c r="D1035" s="2">
        <f>BILANCA!E30</f>
        <v>71719.460000000006</v>
      </c>
      <c r="E1035" s="2">
        <v>0</v>
      </c>
      <c r="F1035" s="2">
        <v>0</v>
      </c>
      <c r="G1035" s="3">
        <f t="shared" si="38"/>
        <v>5378.9595000000008</v>
      </c>
      <c r="H1035" s="3">
        <f t="shared" si="35"/>
        <v>0.92000000001280569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61180.69</v>
      </c>
      <c r="D1039" s="2">
        <f>BILANCA!E34</f>
        <v>62799.13</v>
      </c>
      <c r="E1039" s="2">
        <v>0</v>
      </c>
      <c r="F1039" s="2">
        <v>0</v>
      </c>
      <c r="G1039" s="3">
        <f t="shared" si="38"/>
        <v>5416.5895500000006</v>
      </c>
      <c r="H1039" s="3">
        <f t="shared" si="35"/>
        <v>0.43999999999505235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245065.31</v>
      </c>
      <c r="D1040" s="2">
        <f>BILANCA!E35</f>
        <v>271929.17</v>
      </c>
      <c r="E1040" s="2">
        <v>0</v>
      </c>
      <c r="F1040" s="2">
        <v>0</v>
      </c>
      <c r="G1040" s="3">
        <f t="shared" si="38"/>
        <v>23667.709499999997</v>
      </c>
      <c r="H1040" s="3">
        <f t="shared" si="35"/>
        <v>0.47999999998137355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198214.24</v>
      </c>
      <c r="D1041" s="2">
        <f>BILANCA!E36</f>
        <v>213188.1</v>
      </c>
      <c r="E1041" s="2">
        <v>0</v>
      </c>
      <c r="F1041" s="2">
        <v>0</v>
      </c>
      <c r="G1041" s="3">
        <f t="shared" si="38"/>
        <v>19362.303639999998</v>
      </c>
      <c r="H1041" s="3">
        <f t="shared" si="35"/>
        <v>0.33999999999650754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46851.07</v>
      </c>
      <c r="D1042" s="2">
        <f>BILANCA!E37</f>
        <v>58741.07</v>
      </c>
      <c r="E1042" s="2">
        <v>0</v>
      </c>
      <c r="F1042" s="2">
        <v>0</v>
      </c>
      <c r="G1042" s="3">
        <f t="shared" si="38"/>
        <v>5258.6627200000003</v>
      </c>
      <c r="H1042" s="3">
        <f t="shared" si="35"/>
        <v>0.13999999999941792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1727390.19</v>
      </c>
      <c r="D1050" s="2">
        <f>BILANCA!E45</f>
        <v>1737581.13</v>
      </c>
      <c r="E1050" s="2">
        <v>0</v>
      </c>
      <c r="F1050" s="2">
        <v>0</v>
      </c>
      <c r="G1050" s="3">
        <f t="shared" si="38"/>
        <v>208102.098</v>
      </c>
      <c r="H1050" s="3">
        <f t="shared" si="35"/>
        <v>0.31999999983236194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110795.03</v>
      </c>
      <c r="D1052" s="2">
        <f>BILANCA!E47</f>
        <v>125795.03</v>
      </c>
      <c r="E1052" s="2">
        <v>0</v>
      </c>
      <c r="F1052" s="2">
        <v>0</v>
      </c>
      <c r="G1052" s="3">
        <f t="shared" si="38"/>
        <v>15220.173780000001</v>
      </c>
      <c r="H1052" s="3">
        <f t="shared" si="35"/>
        <v>5.9999999997671694E-2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1667032.13</v>
      </c>
      <c r="D1054" s="2">
        <f>BILANCA!E49</f>
        <v>1667032.13</v>
      </c>
      <c r="E1054" s="2">
        <v>0</v>
      </c>
      <c r="F1054" s="2">
        <v>0</v>
      </c>
      <c r="G1054" s="3">
        <f t="shared" si="38"/>
        <v>220048.24115999998</v>
      </c>
      <c r="H1054" s="3">
        <f t="shared" si="35"/>
        <v>0.25999999977648258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50436.97</v>
      </c>
      <c r="D1055" s="2">
        <f>BILANCA!E50</f>
        <v>55246.03</v>
      </c>
      <c r="E1055" s="2">
        <v>0</v>
      </c>
      <c r="F1055" s="2">
        <v>0</v>
      </c>
      <c r="G1055" s="3">
        <f t="shared" si="38"/>
        <v>7241.8063499999989</v>
      </c>
      <c r="H1055" s="3">
        <f t="shared" si="35"/>
        <v>5.9999999997671694E-2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11624.82</v>
      </c>
      <c r="D1056" s="2">
        <f>BILANCA!E51</f>
        <v>11624.82</v>
      </c>
      <c r="E1056" s="2">
        <v>0</v>
      </c>
      <c r="F1056" s="2">
        <v>0</v>
      </c>
      <c r="G1056" s="3">
        <f t="shared" si="38"/>
        <v>1604.22516</v>
      </c>
      <c r="H1056" s="3">
        <f t="shared" si="35"/>
        <v>0.36000000000058208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98720.21</v>
      </c>
      <c r="D1059" s="2">
        <f>BILANCA!E54</f>
        <v>99546.29</v>
      </c>
      <c r="E1059" s="2">
        <v>0</v>
      </c>
      <c r="F1059" s="2">
        <v>0</v>
      </c>
      <c r="G1059" s="3">
        <f t="shared" si="38"/>
        <v>14592.826710000001</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98720.21</v>
      </c>
      <c r="D1060" s="2">
        <f>BILANCA!E55</f>
        <v>99546.29</v>
      </c>
      <c r="E1060" s="2">
        <v>0</v>
      </c>
      <c r="F1060" s="2">
        <v>0</v>
      </c>
      <c r="G1060" s="3">
        <f t="shared" si="38"/>
        <v>14890.639500000001</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782852.48</v>
      </c>
      <c r="D1061" s="2">
        <f>BILANCA!E56</f>
        <v>1219537.9199999999</v>
      </c>
      <c r="E1061" s="2">
        <v>0</v>
      </c>
      <c r="F1061" s="2">
        <v>0</v>
      </c>
      <c r="G1061" s="3">
        <f t="shared" si="38"/>
        <v>164318.34431999997</v>
      </c>
      <c r="H1061" s="3">
        <f t="shared" si="35"/>
        <v>0.56000000005587935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782852.48</v>
      </c>
      <c r="D1062" s="2">
        <f>BILANCA!E57</f>
        <v>1219537.9199999999</v>
      </c>
      <c r="E1062" s="2">
        <v>0</v>
      </c>
      <c r="F1062" s="2">
        <v>0</v>
      </c>
      <c r="G1062" s="3">
        <f t="shared" si="38"/>
        <v>167540.27263999998</v>
      </c>
      <c r="H1062" s="3">
        <f t="shared" si="35"/>
        <v>0.56000000005587935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4452845.3</v>
      </c>
      <c r="D1074" s="2">
        <f>BILANCA!E69</f>
        <v>5987620.3800000008</v>
      </c>
      <c r="E1074" s="2">
        <v>0</v>
      </c>
      <c r="F1074" s="2">
        <v>0</v>
      </c>
      <c r="G1074" s="3">
        <f t="shared" si="38"/>
        <v>1051397.5078400001</v>
      </c>
      <c r="H1074" s="3">
        <f t="shared" si="35"/>
        <v>0.68000000063329935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847068.68</v>
      </c>
      <c r="D1075" s="2">
        <f>BILANCA!E70</f>
        <v>1797895.68</v>
      </c>
      <c r="E1075" s="2">
        <v>0</v>
      </c>
      <c r="F1075" s="2">
        <v>0</v>
      </c>
      <c r="G1075" s="3">
        <f t="shared" si="38"/>
        <v>288785.90260000003</v>
      </c>
      <c r="H1075" s="3">
        <f t="shared" si="35"/>
        <v>0.64000000001396984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847068.68</v>
      </c>
      <c r="D1076" s="2">
        <f>BILANCA!E71</f>
        <v>1797895.68</v>
      </c>
      <c r="E1076" s="2">
        <v>0</v>
      </c>
      <c r="F1076" s="2">
        <v>0</v>
      </c>
      <c r="G1076" s="3">
        <f t="shared" si="38"/>
        <v>293228.76264000003</v>
      </c>
      <c r="H1076" s="3">
        <f t="shared" si="35"/>
        <v>0.64000000001396984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847068.68</v>
      </c>
      <c r="D1078" s="2">
        <f>BILANCA!E73</f>
        <v>1797895.68</v>
      </c>
      <c r="E1078" s="2">
        <v>0</v>
      </c>
      <c r="F1078" s="2">
        <v>0</v>
      </c>
      <c r="G1078" s="3">
        <f t="shared" si="38"/>
        <v>302114.48272000003</v>
      </c>
      <c r="H1078" s="3">
        <f t="shared" si="35"/>
        <v>0.64000000001396984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14211.67</v>
      </c>
      <c r="D1087" s="2">
        <f>BILANCA!E82</f>
        <v>24326.55</v>
      </c>
      <c r="E1087" s="2">
        <v>0</v>
      </c>
      <c r="F1087" s="2">
        <v>0</v>
      </c>
      <c r="G1087" s="3">
        <f t="shared" si="38"/>
        <v>4840.5872900000004</v>
      </c>
      <c r="H1087" s="3">
        <f t="shared" si="35"/>
        <v>0.78000000000065484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1137.51</v>
      </c>
      <c r="D1090" s="2">
        <f>BILANCA!E85</f>
        <v>1101.5</v>
      </c>
      <c r="E1090" s="2">
        <v>0</v>
      </c>
      <c r="F1090" s="2">
        <v>0</v>
      </c>
      <c r="G1090" s="3">
        <f t="shared" si="38"/>
        <v>267.24080000000004</v>
      </c>
      <c r="H1090" s="3">
        <f t="shared" si="35"/>
        <v>0.99000000000000909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13074.16</v>
      </c>
      <c r="D1092" s="2">
        <f>BILANCA!E87</f>
        <v>23225.05</v>
      </c>
      <c r="E1092" s="2">
        <v>0</v>
      </c>
      <c r="F1092" s="2">
        <v>0</v>
      </c>
      <c r="G1092" s="3">
        <f t="shared" si="38"/>
        <v>4880.9893199999997</v>
      </c>
      <c r="H1092" s="3">
        <f t="shared" si="35"/>
        <v>0.20999999999912689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1924.48</v>
      </c>
      <c r="D1094" s="2">
        <f>BILANCA!E89</f>
        <v>1924.48</v>
      </c>
      <c r="E1094" s="2">
        <v>0</v>
      </c>
      <c r="F1094" s="2">
        <v>0</v>
      </c>
      <c r="G1094" s="3">
        <f t="shared" si="38"/>
        <v>484.96896000000004</v>
      </c>
      <c r="H1094" s="3">
        <f t="shared" si="35"/>
        <v>0.96000000000003638</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1924.48</v>
      </c>
      <c r="D1106" s="2">
        <f>BILANCA!E101</f>
        <v>1924.48</v>
      </c>
      <c r="E1106" s="2">
        <v>0</v>
      </c>
      <c r="F1106" s="2">
        <v>0</v>
      </c>
      <c r="G1106" s="3">
        <f t="shared" si="38"/>
        <v>554.25023999999996</v>
      </c>
      <c r="H1106" s="3">
        <f t="shared" si="41"/>
        <v>0.96000000000003638</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1924.48</v>
      </c>
      <c r="D1123" s="2">
        <f>BILANCA!E118</f>
        <v>1924.48</v>
      </c>
      <c r="E1123" s="2">
        <v>0</v>
      </c>
      <c r="F1123" s="2">
        <v>0</v>
      </c>
      <c r="G1123" s="3">
        <f t="shared" si="38"/>
        <v>652.39872000000003</v>
      </c>
      <c r="H1123" s="3">
        <f t="shared" si="41"/>
        <v>0.96000000000003638</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3349366.25</v>
      </c>
      <c r="D1140" s="2">
        <f>BILANCA!E135</f>
        <v>3349366.25</v>
      </c>
      <c r="E1140" s="2">
        <v>0</v>
      </c>
      <c r="F1140" s="2">
        <v>0</v>
      </c>
      <c r="G1140" s="3">
        <f t="shared" si="38"/>
        <v>1306252.8374999999</v>
      </c>
      <c r="H1140" s="3">
        <f t="shared" si="41"/>
        <v>0.5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3349366.25</v>
      </c>
      <c r="D1141" s="2">
        <f>BILANCA!E136</f>
        <v>3349366.25</v>
      </c>
      <c r="E1141" s="2">
        <v>0</v>
      </c>
      <c r="F1141" s="2">
        <v>0</v>
      </c>
      <c r="G1141" s="3">
        <f t="shared" si="38"/>
        <v>1316300.93625</v>
      </c>
      <c r="H1141" s="3">
        <f t="shared" si="41"/>
        <v>0.5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1987457.7</v>
      </c>
      <c r="D1145" s="2">
        <f>BILANCA!E140</f>
        <v>1987457.7</v>
      </c>
      <c r="E1145" s="2">
        <v>0</v>
      </c>
      <c r="F1145" s="2">
        <v>0</v>
      </c>
      <c r="G1145" s="3">
        <f t="shared" si="38"/>
        <v>804920.3685000001</v>
      </c>
      <c r="H1145" s="3">
        <f t="shared" si="41"/>
        <v>0.60000000009313226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1361908.55</v>
      </c>
      <c r="D1147" s="2">
        <f>BILANCA!E142</f>
        <v>1361908.55</v>
      </c>
      <c r="E1147" s="2">
        <v>0</v>
      </c>
      <c r="F1147" s="2">
        <v>0</v>
      </c>
      <c r="G1147" s="3">
        <f t="shared" si="38"/>
        <v>559744.41405000002</v>
      </c>
      <c r="H1147" s="3">
        <f t="shared" si="41"/>
        <v>0.89999999990686774</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242198.69999999995</v>
      </c>
      <c r="D1152" s="2">
        <f>BILANCA!E147</f>
        <v>816031.9</v>
      </c>
      <c r="E1152" s="2">
        <v>0</v>
      </c>
      <c r="F1152" s="2">
        <v>0</v>
      </c>
      <c r="G1152" s="3">
        <f t="shared" si="38"/>
        <v>266145.27499999997</v>
      </c>
      <c r="H1152" s="3">
        <f t="shared" si="41"/>
        <v>0.40000000002328306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253817.72</v>
      </c>
      <c r="D1153" s="2">
        <f>BILANCA!E148</f>
        <v>432701.06</v>
      </c>
      <c r="E1153" s="2">
        <v>0</v>
      </c>
      <c r="F1153" s="2">
        <v>0</v>
      </c>
      <c r="G1153" s="3">
        <f t="shared" si="38"/>
        <v>160048.43711999999</v>
      </c>
      <c r="H1153" s="3">
        <f t="shared" si="41"/>
        <v>0.33999999999650754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217510.45</v>
      </c>
      <c r="E1155" s="2">
        <v>0</v>
      </c>
      <c r="F1155" s="2">
        <v>0</v>
      </c>
      <c r="G1155" s="3">
        <f t="shared" si="38"/>
        <v>63078.030500000001</v>
      </c>
      <c r="H1155" s="3">
        <f t="shared" si="41"/>
        <v>0.45000000001164153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217510.45</v>
      </c>
      <c r="E1163" s="2">
        <v>0</v>
      </c>
      <c r="F1163" s="2">
        <v>0</v>
      </c>
      <c r="G1163" s="3">
        <f t="shared" si="38"/>
        <v>66558.197700000004</v>
      </c>
      <c r="H1163" s="3">
        <f t="shared" si="41"/>
        <v>0.45000000001164153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81631.47</v>
      </c>
      <c r="D1164" s="2">
        <f>BILANCA!E159</f>
        <v>99429.37</v>
      </c>
      <c r="E1164" s="2">
        <v>0</v>
      </c>
      <c r="F1164" s="2">
        <v>0</v>
      </c>
      <c r="G1164" s="3">
        <f t="shared" si="38"/>
        <v>43195.492339999997</v>
      </c>
      <c r="H1164" s="3">
        <f t="shared" si="41"/>
        <v>0.83999999999650754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456269.8</v>
      </c>
      <c r="D1165" s="2">
        <f>BILANCA!E160</f>
        <v>594490.97</v>
      </c>
      <c r="E1165" s="2">
        <v>0</v>
      </c>
      <c r="F1165" s="2">
        <v>0</v>
      </c>
      <c r="G1165" s="3">
        <f t="shared" si="38"/>
        <v>255014.0197</v>
      </c>
      <c r="H1165" s="3">
        <f t="shared" si="41"/>
        <v>0.23000000003958121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1130.08</v>
      </c>
      <c r="D1167" s="2">
        <f>BILANCA!E162</f>
        <v>0</v>
      </c>
      <c r="E1167" s="2">
        <v>0</v>
      </c>
      <c r="F1167" s="2">
        <v>0</v>
      </c>
      <c r="G1167" s="3">
        <f t="shared" si="38"/>
        <v>177.42255999999998</v>
      </c>
      <c r="H1167" s="3">
        <f t="shared" si="41"/>
        <v>7.999999999992724E-2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26990.91</v>
      </c>
      <c r="D1168" s="2">
        <f>BILANCA!E163</f>
        <v>26968.87</v>
      </c>
      <c r="E1168" s="2">
        <v>0</v>
      </c>
      <c r="F1168" s="2">
        <v>0</v>
      </c>
      <c r="G1168" s="3">
        <f t="shared" si="38"/>
        <v>12786.726700000001</v>
      </c>
      <c r="H1168" s="3">
        <f t="shared" si="41"/>
        <v>0.22000000000116415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577641.28</v>
      </c>
      <c r="D1169" s="2">
        <f>BILANCA!E164</f>
        <v>555068.81999999995</v>
      </c>
      <c r="E1169" s="2">
        <v>0</v>
      </c>
      <c r="F1169" s="2">
        <v>0</v>
      </c>
      <c r="G1169" s="3">
        <f t="shared" si="38"/>
        <v>268356.84827999998</v>
      </c>
      <c r="H1169" s="3">
        <f t="shared" si="41"/>
        <v>0.46000000007916242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19040111.739999998</v>
      </c>
      <c r="D1180" s="2">
        <f>BILANCA!E176</f>
        <v>21545141.920000002</v>
      </c>
      <c r="E1180" s="2">
        <v>0</v>
      </c>
      <c r="F1180" s="2">
        <v>0</v>
      </c>
      <c r="G1180" s="3">
        <f t="shared" si="38"/>
        <v>10562167.248600001</v>
      </c>
      <c r="H1180" s="3">
        <f t="shared" si="41"/>
        <v>0.33999999985098839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340218.83999999997</v>
      </c>
      <c r="D1181" s="2">
        <f>BILANCA!E177</f>
        <v>4888448.8100000005</v>
      </c>
      <c r="E1181" s="2">
        <v>0</v>
      </c>
      <c r="F1181" s="2">
        <v>0</v>
      </c>
      <c r="G1181" s="3">
        <f t="shared" si="38"/>
        <v>1730026.9146600005</v>
      </c>
      <c r="H1181" s="3">
        <f t="shared" si="41"/>
        <v>0.34999999951105565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61183.85</v>
      </c>
      <c r="D1182" s="2">
        <f>BILANCA!E178</f>
        <v>161410.06</v>
      </c>
      <c r="E1182" s="2">
        <v>0</v>
      </c>
      <c r="F1182" s="2">
        <v>0</v>
      </c>
      <c r="G1182" s="3">
        <f t="shared" si="38"/>
        <v>66048.682839999994</v>
      </c>
      <c r="H1182" s="3">
        <f t="shared" si="41"/>
        <v>0.20999999999912689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20184.61</v>
      </c>
      <c r="D1183" s="2">
        <f>BILANCA!E179</f>
        <v>59862.92</v>
      </c>
      <c r="E1183" s="2">
        <v>0</v>
      </c>
      <c r="F1183" s="2">
        <v>0</v>
      </c>
      <c r="G1183" s="3">
        <f t="shared" si="38"/>
        <v>24204.507849999998</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30527.279999999999</v>
      </c>
      <c r="D1184" s="2">
        <f>BILANCA!E180</f>
        <v>86915.92</v>
      </c>
      <c r="E1184" s="2">
        <v>0</v>
      </c>
      <c r="F1184" s="2">
        <v>0</v>
      </c>
      <c r="G1184" s="3">
        <f t="shared" si="38"/>
        <v>35558.486879999997</v>
      </c>
      <c r="H1184" s="3">
        <f t="shared" si="41"/>
        <v>0.36000000000058208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3.08</v>
      </c>
      <c r="D1185" s="2">
        <f>BILANCA!E181</f>
        <v>621.34</v>
      </c>
      <c r="E1185" s="2">
        <v>0</v>
      </c>
      <c r="F1185" s="2">
        <v>0</v>
      </c>
      <c r="G1185" s="3">
        <f t="shared" si="38"/>
        <v>218.00799999999998</v>
      </c>
      <c r="H1185" s="3">
        <f t="shared" si="41"/>
        <v>0.4200000000000319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3.08</v>
      </c>
      <c r="D1188" s="2">
        <f>BILANCA!E184</f>
        <v>621.34</v>
      </c>
      <c r="E1188" s="2">
        <v>0</v>
      </c>
      <c r="F1188" s="2">
        <v>0</v>
      </c>
      <c r="G1188" s="3">
        <f t="shared" si="38"/>
        <v>221.74527999999998</v>
      </c>
      <c r="H1188" s="3">
        <f t="shared" si="41"/>
        <v>0.4200000000000319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665</v>
      </c>
      <c r="E1198" s="2">
        <v>0</v>
      </c>
      <c r="F1198" s="2">
        <v>0</v>
      </c>
      <c r="G1198" s="3">
        <f t="shared" si="38"/>
        <v>250.04</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10468.879999999999</v>
      </c>
      <c r="D1199" s="2">
        <f>BILANCA!E195</f>
        <v>13344.88</v>
      </c>
      <c r="E1199" s="2">
        <v>0</v>
      </c>
      <c r="F1199" s="2">
        <v>0</v>
      </c>
      <c r="G1199" s="3">
        <f t="shared" si="38"/>
        <v>7022.9829599999994</v>
      </c>
      <c r="H1199" s="3">
        <f t="shared" si="41"/>
        <v>0.24000000000160071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19740.990000000002</v>
      </c>
      <c r="D1201" s="2">
        <f>BILANCA!E197</f>
        <v>199431.08</v>
      </c>
      <c r="E1201" s="2">
        <v>0</v>
      </c>
      <c r="F1201" s="2">
        <v>0</v>
      </c>
      <c r="G1201" s="3">
        <f t="shared" si="38"/>
        <v>79953.201649999988</v>
      </c>
      <c r="H1201" s="3">
        <f t="shared" si="41"/>
        <v>8.9999999985593604E-2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377.93</v>
      </c>
      <c r="D1202" s="2">
        <f>BILANCA!E198</f>
        <v>6250</v>
      </c>
      <c r="E1202" s="2">
        <v>0</v>
      </c>
      <c r="F1202" s="2">
        <v>0</v>
      </c>
      <c r="G1202" s="3">
        <f t="shared" ref="G1202:G1206" si="44">B1202/1000*C1202+B1202/500*D1202</f>
        <v>2472.5625599999998</v>
      </c>
      <c r="H1202" s="3">
        <f t="shared" ref="H1202:H1206" si="45">ABS(C1202-ROUND(C1202,0))+ABS(D1202-ROUND(D1202,0))</f>
        <v>6.9999999999993179E-2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13704.03</v>
      </c>
      <c r="D1203" s="2">
        <f>BILANCA!E199</f>
        <v>188627.97</v>
      </c>
      <c r="E1203" s="2">
        <v>0</v>
      </c>
      <c r="F1203" s="2">
        <v>0</v>
      </c>
      <c r="G1203" s="3">
        <f t="shared" si="44"/>
        <v>75455.274210000003</v>
      </c>
      <c r="H1203" s="3">
        <f t="shared" si="45"/>
        <v>5.9999999999490683E-2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5659.03</v>
      </c>
      <c r="D1206" s="2">
        <f>BILANCA!E202</f>
        <v>4553.1099999999997</v>
      </c>
      <c r="E1206" s="2">
        <v>0</v>
      </c>
      <c r="F1206" s="2">
        <v>0</v>
      </c>
      <c r="G1206" s="3">
        <f t="shared" si="44"/>
        <v>2893.9889999999996</v>
      </c>
      <c r="H1206" s="3">
        <f t="shared" si="45"/>
        <v>0.13999999999941792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199084.21</v>
      </c>
      <c r="D1223" s="2">
        <f>BILANCA!E219</f>
        <v>3746102.23</v>
      </c>
      <c r="E1223" s="2">
        <v>0</v>
      </c>
      <c r="F1223" s="2">
        <v>0</v>
      </c>
      <c r="G1223" s="3">
        <f t="shared" si="38"/>
        <v>1638244.4867099999</v>
      </c>
      <c r="H1223" s="3">
        <f t="shared" si="41"/>
        <v>0.43999999997322448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199084.21</v>
      </c>
      <c r="D1224" s="2">
        <f>BILANCA!E220</f>
        <v>3746102.23</v>
      </c>
      <c r="E1224" s="2">
        <v>0</v>
      </c>
      <c r="F1224" s="2">
        <v>0</v>
      </c>
      <c r="G1224" s="3">
        <f t="shared" si="38"/>
        <v>1645935.77538</v>
      </c>
      <c r="H1224" s="3">
        <f t="shared" si="41"/>
        <v>0.43999999997322448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199084.21</v>
      </c>
      <c r="D1234" s="2">
        <f>BILANCA!E230</f>
        <v>3746102.23</v>
      </c>
      <c r="E1234" s="2">
        <v>0</v>
      </c>
      <c r="F1234" s="2">
        <v>0</v>
      </c>
      <c r="G1234" s="3">
        <f t="shared" si="38"/>
        <v>1722848.6620799999</v>
      </c>
      <c r="H1234" s="3">
        <f t="shared" si="41"/>
        <v>0.43999999997322448</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60209.79</v>
      </c>
      <c r="D1251" s="2">
        <f>BILANCA!E247</f>
        <v>781505.44</v>
      </c>
      <c r="E1251" s="2">
        <v>0</v>
      </c>
      <c r="F1251" s="2">
        <v>0</v>
      </c>
      <c r="G1251" s="3">
        <f>B1251/1000*C1251+B1251/500*D1251</f>
        <v>391196.18146999995</v>
      </c>
      <c r="H1251" s="3">
        <f>ABS(C1251-ROUND(C1251,0))+ABS(D1251-ROUND(D1251,0))</f>
        <v>0.64999999994324753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18699892.899999999</v>
      </c>
      <c r="D1255" s="2">
        <f>BILANCA!E251</f>
        <v>16656693.110000001</v>
      </c>
      <c r="E1255" s="2">
        <v>0</v>
      </c>
      <c r="F1255" s="2">
        <v>0</v>
      </c>
      <c r="G1255" s="3">
        <f t="shared" si="38"/>
        <v>12743253.384400001</v>
      </c>
      <c r="H1255" s="3">
        <f t="shared" si="41"/>
        <v>0.21000000275671482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17721527.579999998</v>
      </c>
      <c r="D1256" s="2">
        <f>BILANCA!E252</f>
        <v>15116266.300000001</v>
      </c>
      <c r="E1256" s="2">
        <v>0</v>
      </c>
      <c r="F1256" s="2">
        <v>0</v>
      </c>
      <c r="G1256" s="3">
        <f t="shared" si="38"/>
        <v>11796698.80428</v>
      </c>
      <c r="H1256" s="3">
        <f t="shared" si="41"/>
        <v>0.7200000025331974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17920611.789999999</v>
      </c>
      <c r="D1257" s="2">
        <f>BILANCA!E253</f>
        <v>18862368.530000001</v>
      </c>
      <c r="E1257" s="2">
        <v>0</v>
      </c>
      <c r="F1257" s="2">
        <v>0</v>
      </c>
      <c r="G1257" s="3">
        <f t="shared" si="38"/>
        <v>13744401.16595</v>
      </c>
      <c r="H1257" s="3">
        <f t="shared" si="41"/>
        <v>0.67999999970197678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199084.21</v>
      </c>
      <c r="D1258" s="2">
        <f>BILANCA!E254</f>
        <v>3746102.23</v>
      </c>
      <c r="E1258" s="2">
        <v>0</v>
      </c>
      <c r="F1258" s="2">
        <v>0</v>
      </c>
      <c r="G1258" s="3">
        <f t="shared" si="38"/>
        <v>1907439.5901599999</v>
      </c>
      <c r="H1258" s="3">
        <f t="shared" si="41"/>
        <v>0.43999999997322448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737296.7</v>
      </c>
      <c r="D1259" s="2">
        <f>BILANCA!E255</f>
        <v>724394.90999999968</v>
      </c>
      <c r="E1259" s="2">
        <v>0</v>
      </c>
      <c r="F1259" s="2">
        <v>0</v>
      </c>
      <c r="G1259" s="3">
        <f t="shared" si="38"/>
        <v>544335.54347999976</v>
      </c>
      <c r="H1259" s="3">
        <f t="shared" si="41"/>
        <v>0.3900000003632158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1591905.5</v>
      </c>
      <c r="D1260" s="2">
        <f>BILANCA!E256</f>
        <v>3547018.02</v>
      </c>
      <c r="E1260" s="2">
        <v>0</v>
      </c>
      <c r="F1260" s="2">
        <v>0</v>
      </c>
      <c r="G1260" s="3">
        <f t="shared" si="38"/>
        <v>2171485.3849999998</v>
      </c>
      <c r="H1260" s="3">
        <f t="shared" si="41"/>
        <v>0.52000000001862645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1392821.29</v>
      </c>
      <c r="D1261" s="2">
        <f>BILANCA!E257</f>
        <v>0</v>
      </c>
      <c r="E1261" s="2">
        <v>0</v>
      </c>
      <c r="F1261" s="2">
        <v>0</v>
      </c>
      <c r="G1261" s="3">
        <f t="shared" si="38"/>
        <v>349598.14379</v>
      </c>
      <c r="H1261" s="3">
        <f t="shared" si="41"/>
        <v>0.2900000000372529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199084.21</v>
      </c>
      <c r="D1263" s="2">
        <f>BILANCA!E259</f>
        <v>3547018.02</v>
      </c>
      <c r="E1263" s="2">
        <v>0</v>
      </c>
      <c r="F1263" s="2">
        <v>0</v>
      </c>
      <c r="G1263" s="3">
        <f t="shared" si="38"/>
        <v>1845159.42325</v>
      </c>
      <c r="H1263" s="3">
        <f t="shared" si="41"/>
        <v>0.23000000001047738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854608.8</v>
      </c>
      <c r="D1264" s="2">
        <f>BILANCA!E260</f>
        <v>2822623.1100000003</v>
      </c>
      <c r="E1264" s="2">
        <v>0</v>
      </c>
      <c r="F1264" s="2">
        <v>0</v>
      </c>
      <c r="G1264" s="3">
        <f t="shared" si="38"/>
        <v>1650963.1750800004</v>
      </c>
      <c r="H1264" s="3">
        <f t="shared" si="41"/>
        <v>0.31000000028871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1683105.86</v>
      </c>
      <c r="E1265" s="2">
        <v>0</v>
      </c>
      <c r="F1265" s="2">
        <v>0</v>
      </c>
      <c r="G1265" s="3">
        <f t="shared" si="38"/>
        <v>858383.98860000004</v>
      </c>
      <c r="H1265" s="3">
        <f t="shared" si="41"/>
        <v>0.13999999989755452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854608.8</v>
      </c>
      <c r="D1266" s="2">
        <f>BILANCA!E262</f>
        <v>1139517.25</v>
      </c>
      <c r="E1266" s="2">
        <v>0</v>
      </c>
      <c r="F1266" s="2">
        <v>0</v>
      </c>
      <c r="G1266" s="3">
        <f t="shared" si="38"/>
        <v>802212.68480000005</v>
      </c>
      <c r="H1266" s="3">
        <f t="shared" si="41"/>
        <v>0.44999999995343387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241068.62</v>
      </c>
      <c r="D1278" s="2">
        <f>BILANCA!E274</f>
        <v>816031.89999999991</v>
      </c>
      <c r="E1278" s="2">
        <v>0</v>
      </c>
      <c r="F1278" s="2">
        <v>0</v>
      </c>
      <c r="G1278" s="3">
        <f t="shared" si="38"/>
        <v>501999.48855999997</v>
      </c>
      <c r="H1278" s="3">
        <f t="shared" si="41"/>
        <v>0.48000000009778887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96366.47</v>
      </c>
      <c r="D1279" s="2">
        <f>BILANCA!E275</f>
        <v>293903.34999999998</v>
      </c>
      <c r="E1279" s="2">
        <v>0</v>
      </c>
      <c r="F1279" s="2">
        <v>0</v>
      </c>
      <c r="G1279" s="3">
        <f t="shared" ref="G1279:G1294" si="48">B1279/1000*C1279+B1279/500*D1279</f>
        <v>184042.58272999999</v>
      </c>
      <c r="H1279" s="3">
        <f t="shared" ref="H1279:H1294" si="49">ABS(C1279-ROUND(C1279,0))+ABS(D1279-ROUND(D1279,0))</f>
        <v>0.81999999997788109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217510.45</v>
      </c>
      <c r="E1281" s="2">
        <v>0</v>
      </c>
      <c r="F1281" s="2">
        <v>0</v>
      </c>
      <c r="G1281" s="3">
        <f t="shared" si="48"/>
        <v>117890.66390000001</v>
      </c>
      <c r="H1281" s="3">
        <f t="shared" si="49"/>
        <v>0.45000000001164153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217510.45</v>
      </c>
      <c r="E1289" s="2">
        <v>0</v>
      </c>
      <c r="F1289" s="2">
        <v>0</v>
      </c>
      <c r="G1289" s="3">
        <f t="shared" si="48"/>
        <v>121370.83110000002</v>
      </c>
      <c r="H1289" s="3">
        <f t="shared" si="49"/>
        <v>0.45000000001164153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23873.439999999999</v>
      </c>
      <c r="D1290" s="2">
        <f>BILANCA!E286</f>
        <v>40821.83</v>
      </c>
      <c r="E1290" s="2">
        <v>0</v>
      </c>
      <c r="F1290" s="2">
        <v>0</v>
      </c>
      <c r="G1290" s="3">
        <f t="shared" si="48"/>
        <v>29544.788000000004</v>
      </c>
      <c r="H1290" s="3">
        <f t="shared" si="49"/>
        <v>0.6099999999969441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116580.75</v>
      </c>
      <c r="D1291" s="2">
        <f>BILANCA!E287</f>
        <v>254211.27</v>
      </c>
      <c r="E1291" s="2">
        <v>0</v>
      </c>
      <c r="F1291" s="2">
        <v>0</v>
      </c>
      <c r="G1291" s="3">
        <f t="shared" si="48"/>
        <v>175625.92449</v>
      </c>
      <c r="H1291" s="3">
        <f t="shared" si="49"/>
        <v>0.51999999998952262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4247.96</v>
      </c>
      <c r="D1294" s="2">
        <f>BILANCA!E290</f>
        <v>9585</v>
      </c>
      <c r="E1294" s="2">
        <v>0</v>
      </c>
      <c r="F1294" s="2">
        <v>0</v>
      </c>
      <c r="G1294" s="3">
        <f t="shared" si="48"/>
        <v>6650.7006399999991</v>
      </c>
      <c r="H1294" s="3">
        <f t="shared" si="49"/>
        <v>3.999999999996362E-2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3240054.34</v>
      </c>
      <c r="D1301" s="2">
        <f>BILANCA!E297</f>
        <v>8161574.6900000004</v>
      </c>
      <c r="E1301" s="2">
        <v>0</v>
      </c>
      <c r="F1301" s="2">
        <v>0</v>
      </c>
      <c r="G1301" s="3">
        <f t="shared" si="38"/>
        <v>5692892.2825199999</v>
      </c>
      <c r="H1301" s="3">
        <f t="shared" si="41"/>
        <v>0.64999999944120646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3240054.34</v>
      </c>
      <c r="D1302" s="2">
        <f>BILANCA!E298</f>
        <v>8161574.6900000004</v>
      </c>
      <c r="E1302" s="2">
        <v>0</v>
      </c>
      <c r="F1302" s="2">
        <v>0</v>
      </c>
      <c r="G1302" s="3">
        <f t="shared" si="38"/>
        <v>5712455.4862399995</v>
      </c>
      <c r="H1302" s="3">
        <f t="shared" si="41"/>
        <v>0.64999999944120646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1924.48</v>
      </c>
      <c r="D1303" s="2">
        <f>BILANCA!E300</f>
        <v>1924.48</v>
      </c>
      <c r="E1303" s="2">
        <v>0</v>
      </c>
      <c r="F1303" s="2">
        <v>0</v>
      </c>
      <c r="G1303" s="3">
        <f t="shared" si="38"/>
        <v>1691.6179199999997</v>
      </c>
      <c r="H1303" s="3">
        <f t="shared" si="41"/>
        <v>0.96000000000003638</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800384.94</v>
      </c>
      <c r="D1305" s="2">
        <f>BILANCA!E302</f>
        <v>529004.47</v>
      </c>
      <c r="E1305" s="2">
        <v>0</v>
      </c>
      <c r="F1305" s="2">
        <v>0</v>
      </c>
      <c r="G1305" s="3">
        <f t="shared" si="38"/>
        <v>548226.19459999993</v>
      </c>
      <c r="H1305" s="3">
        <f t="shared" si="41"/>
        <v>0.53000000002793968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19455.04</v>
      </c>
      <c r="D1306" s="2">
        <f>BILANCA!E303</f>
        <v>842096.25</v>
      </c>
      <c r="E1306" s="2">
        <v>0</v>
      </c>
      <c r="F1306" s="2">
        <v>0</v>
      </c>
      <c r="G1306" s="3">
        <f t="shared" si="38"/>
        <v>504279.67183999997</v>
      </c>
      <c r="H1306" s="3">
        <f t="shared" si="41"/>
        <v>0.29000000000087311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246077.1</v>
      </c>
      <c r="E1307" s="2">
        <v>0</v>
      </c>
      <c r="F1307" s="2">
        <v>0</v>
      </c>
      <c r="G1307" s="3">
        <f>B1307/1000*C1307+B1307/500*D1307</f>
        <v>146169.79740000001</v>
      </c>
      <c r="H1307" s="3">
        <f>ABS(C1307-ROUND(C1307,0))+ABS(D1307-ROUND(D1307,0))</f>
        <v>0.10000000000582077</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1496.81</v>
      </c>
      <c r="E1311" s="2">
        <v>0</v>
      </c>
      <c r="F1311" s="2">
        <v>0</v>
      </c>
      <c r="G1311" s="3">
        <f t="shared" si="52"/>
        <v>901.07961999999998</v>
      </c>
      <c r="H1311" s="3">
        <f t="shared" si="41"/>
        <v>0.19000000000005457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13074.16</v>
      </c>
      <c r="D1312" s="2">
        <f>BILANCA!E309</f>
        <v>21728.240000000002</v>
      </c>
      <c r="E1312" s="2">
        <v>0</v>
      </c>
      <c r="F1312" s="2">
        <v>0</v>
      </c>
      <c r="G1312" s="3">
        <f t="shared" si="52"/>
        <v>17072.253280000001</v>
      </c>
      <c r="H1312" s="3">
        <f t="shared" si="41"/>
        <v>0.40000000000145519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19823.09</v>
      </c>
      <c r="E1339" s="2">
        <v>0</v>
      </c>
      <c r="F1339" s="2">
        <v>0</v>
      </c>
      <c r="G1339" s="3">
        <f t="shared" si="52"/>
        <v>13043.593220000001</v>
      </c>
      <c r="H1339" s="3">
        <f t="shared" si="41"/>
        <v>9.0000000000145519E-2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61183.85</v>
      </c>
      <c r="D1340" s="2">
        <f>BILANCA!E337</f>
        <v>141586.97</v>
      </c>
      <c r="E1340" s="2">
        <v>0</v>
      </c>
      <c r="F1340" s="2">
        <v>0</v>
      </c>
      <c r="G1340" s="3">
        <f t="shared" si="52"/>
        <v>113638.07070000001</v>
      </c>
      <c r="H1340" s="3">
        <f t="shared" si="41"/>
        <v>0.18000000000029104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5119.92</v>
      </c>
      <c r="E1341" s="2">
        <v>0</v>
      </c>
      <c r="F1341" s="2">
        <v>0</v>
      </c>
      <c r="G1341" s="3">
        <f t="shared" si="52"/>
        <v>3389.3870400000001</v>
      </c>
      <c r="H1341" s="3">
        <f t="shared" si="41"/>
        <v>7.999999999992724E-2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19740.990000000002</v>
      </c>
      <c r="D1342" s="2">
        <f>BILANCA!E339</f>
        <v>194311.16</v>
      </c>
      <c r="E1342" s="2">
        <v>0</v>
      </c>
      <c r="F1342" s="2">
        <v>0</v>
      </c>
      <c r="G1342" s="3">
        <f t="shared" si="52"/>
        <v>135576.61892000001</v>
      </c>
      <c r="H1342" s="3">
        <f t="shared" si="41"/>
        <v>0.17000000000189175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199084.21</v>
      </c>
      <c r="D1346" s="2">
        <f>BILANCA!E343</f>
        <v>3746102.23</v>
      </c>
      <c r="E1346" s="2">
        <v>0</v>
      </c>
      <c r="F1346" s="2">
        <v>0</v>
      </c>
      <c r="G1346" s="3">
        <f t="shared" si="52"/>
        <v>2584272.9931199998</v>
      </c>
      <c r="H1346" s="3">
        <f t="shared" si="41"/>
        <v>0.43999999997322448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47213.26</v>
      </c>
      <c r="D1368" s="2">
        <f>BILANCA!E365</f>
        <v>47370.86</v>
      </c>
      <c r="E1368" s="2">
        <v>0</v>
      </c>
      <c r="F1368" s="2">
        <v>0</v>
      </c>
      <c r="G1368" s="3">
        <f t="shared" si="57"/>
        <v>50819.882839999998</v>
      </c>
      <c r="H1368" s="3">
        <f t="shared" si="58"/>
        <v>0.40000000000145519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6713.14</v>
      </c>
      <c r="D1370" s="2">
        <f>BILANCA!E367</f>
        <v>22201.98</v>
      </c>
      <c r="E1370" s="2">
        <v>0</v>
      </c>
      <c r="F1370" s="2">
        <v>0</v>
      </c>
      <c r="G1370" s="3">
        <f t="shared" si="57"/>
        <v>18402.155999999999</v>
      </c>
      <c r="H1370" s="3">
        <f t="shared" si="58"/>
        <v>0.16000000000076398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6283.39</v>
      </c>
      <c r="D1371" s="2">
        <f>BILANCA!E368</f>
        <v>407.63</v>
      </c>
      <c r="E1371" s="2">
        <v>0</v>
      </c>
      <c r="F1371" s="2">
        <v>0</v>
      </c>
      <c r="G1371" s="3">
        <f t="shared" si="57"/>
        <v>2562.61265</v>
      </c>
      <c r="H1371" s="3">
        <f t="shared" si="58"/>
        <v>0.76000000000033197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711524.97</v>
      </c>
      <c r="E1374" s="2">
        <v>0</v>
      </c>
      <c r="F1374" s="2">
        <v>0</v>
      </c>
      <c r="G1374" s="3">
        <f t="shared" si="59"/>
        <v>517990.17815999995</v>
      </c>
      <c r="H1374" s="3">
        <f t="shared" si="60"/>
        <v>3.0000000027939677E-2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182528.05</v>
      </c>
      <c r="D1390" s="2">
        <f>BILANCA!E387</f>
        <v>182528.05</v>
      </c>
      <c r="E1390" s="2">
        <v>0</v>
      </c>
      <c r="F1390" s="2">
        <v>0</v>
      </c>
      <c r="G1390" s="3">
        <f t="shared" ref="G1390:G1399" si="61">B1390/1000*C1390+B1390/500*D1390</f>
        <v>208081.97700000001</v>
      </c>
      <c r="H1390" s="3">
        <f t="shared" ref="H1390:H1399" si="62">ABS(C1390-ROUND(C1390,0))+ABS(D1390-ROUND(D1390,0))</f>
        <v>9.9999999976716936E-2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79633.69</v>
      </c>
      <c r="D1392" s="2">
        <f>BILANCA!E389</f>
        <v>79633.69</v>
      </c>
      <c r="E1392" s="2">
        <v>0</v>
      </c>
      <c r="F1392" s="2">
        <v>0</v>
      </c>
      <c r="G1392" s="3">
        <f t="shared" si="61"/>
        <v>91260.208740000002</v>
      </c>
      <c r="H1392" s="3">
        <f t="shared" si="62"/>
        <v>0.61999999999534339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941402.24</v>
      </c>
      <c r="D1394" s="2">
        <f>BILANCA!E391</f>
        <v>1710789.78</v>
      </c>
      <c r="E1394" s="2">
        <v>0</v>
      </c>
      <c r="F1394" s="2">
        <v>0</v>
      </c>
      <c r="G1394" s="3">
        <f t="shared" si="61"/>
        <v>1675385.0112000001</v>
      </c>
      <c r="H1394" s="3">
        <f t="shared" si="62"/>
        <v>0.4599999999627471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3838782.14</v>
      </c>
      <c r="E1396" s="2">
        <v>0</v>
      </c>
      <c r="F1396" s="2">
        <v>0</v>
      </c>
      <c r="G1396" s="3">
        <f t="shared" si="61"/>
        <v>2963539.8120800001</v>
      </c>
      <c r="H1396" s="3">
        <f t="shared" si="62"/>
        <v>0.14000000013038516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2181014.54</v>
      </c>
      <c r="E1399" s="2">
        <v>0</v>
      </c>
      <c r="F1399" s="2">
        <v>0</v>
      </c>
      <c r="G1399" s="3">
        <f t="shared" si="61"/>
        <v>1696829.3121200001</v>
      </c>
      <c r="H1399" s="3">
        <f t="shared" si="62"/>
        <v>0.4599999999627471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2036490.36</v>
      </c>
      <c r="D1400" s="14">
        <f>BILANCA!E397</f>
        <v>168826.49</v>
      </c>
      <c r="E1400" s="14">
        <v>0</v>
      </c>
      <c r="F1400" s="14">
        <v>0</v>
      </c>
      <c r="G1400" s="15">
        <f t="shared" si="52"/>
        <v>925915.90260000003</v>
      </c>
      <c r="H1400" s="15">
        <f t="shared" si="41"/>
        <v>0.85000000009313226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896846.56</v>
      </c>
      <c r="D1401" s="7">
        <f>'RAS-funkcijski'!E5</f>
        <v>4673728.7200000007</v>
      </c>
      <c r="E1401" s="7">
        <v>0</v>
      </c>
      <c r="F1401" s="7">
        <v>0</v>
      </c>
      <c r="G1401" s="8">
        <f t="shared" si="52"/>
        <v>10244.304000000002</v>
      </c>
      <c r="H1401" s="8">
        <f t="shared" si="41"/>
        <v>0.71999999927356839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890204.8</v>
      </c>
      <c r="D1402" s="2">
        <f>'RAS-funkcijski'!E6</f>
        <v>4645375.32</v>
      </c>
      <c r="E1402" s="2">
        <v>0</v>
      </c>
      <c r="F1402" s="2">
        <v>0</v>
      </c>
      <c r="G1402" s="3">
        <f t="shared" si="52"/>
        <v>20361.910879999999</v>
      </c>
      <c r="H1402" s="3">
        <f t="shared" si="41"/>
        <v>0.5200000002514571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605911.89</v>
      </c>
      <c r="D1403" s="2">
        <f>'RAS-funkcijski'!E7</f>
        <v>668503.04000000004</v>
      </c>
      <c r="E1403" s="2">
        <v>0</v>
      </c>
      <c r="F1403" s="2">
        <v>0</v>
      </c>
      <c r="G1403" s="3">
        <f t="shared" si="52"/>
        <v>5828.7539100000004</v>
      </c>
      <c r="H1403" s="3">
        <f t="shared" si="41"/>
        <v>0.15000000002328306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284292.90999999997</v>
      </c>
      <c r="D1404" s="2">
        <f>'RAS-funkcijski'!E8</f>
        <v>3976872.28</v>
      </c>
      <c r="E1404" s="2">
        <v>0</v>
      </c>
      <c r="F1404" s="2">
        <v>0</v>
      </c>
      <c r="G1404" s="3">
        <f t="shared" si="52"/>
        <v>32952.149879999997</v>
      </c>
      <c r="H1404" s="3">
        <f t="shared" si="41"/>
        <v>0.3699999998207204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26753.4</v>
      </c>
      <c r="E1409" s="2">
        <v>0</v>
      </c>
      <c r="F1409" s="2">
        <v>0</v>
      </c>
      <c r="G1409" s="3">
        <f t="shared" si="52"/>
        <v>481.56119999999999</v>
      </c>
      <c r="H1409" s="3">
        <f t="shared" si="41"/>
        <v>0.40000000000145519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26753.4</v>
      </c>
      <c r="E1412" s="2">
        <v>0</v>
      </c>
      <c r="F1412" s="2">
        <v>0</v>
      </c>
      <c r="G1412" s="3">
        <f t="shared" si="52"/>
        <v>642.08160000000009</v>
      </c>
      <c r="H1412" s="3">
        <f t="shared" si="41"/>
        <v>0.40000000000145519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6641.76</v>
      </c>
      <c r="D1417" s="2">
        <f>'RAS-funkcijski'!E21</f>
        <v>1600</v>
      </c>
      <c r="E1417" s="2">
        <v>0</v>
      </c>
      <c r="F1417" s="2">
        <v>0</v>
      </c>
      <c r="G1417" s="3">
        <f t="shared" si="52"/>
        <v>167.30992000000003</v>
      </c>
      <c r="H1417" s="3">
        <f t="shared" si="41"/>
        <v>0.23999999999978172</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167880.59</v>
      </c>
      <c r="D1424" s="2">
        <f>'RAS-funkcijski'!E28</f>
        <v>612809.68999999994</v>
      </c>
      <c r="E1424" s="2">
        <v>0</v>
      </c>
      <c r="F1424" s="2">
        <v>0</v>
      </c>
      <c r="G1424" s="3">
        <f t="shared" si="52"/>
        <v>33443.999279999996</v>
      </c>
      <c r="H1424" s="3">
        <f t="shared" si="41"/>
        <v>0.72000000005937181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7918</v>
      </c>
      <c r="D1425" s="2">
        <f>'RAS-funkcijski'!E29</f>
        <v>0</v>
      </c>
      <c r="E1425" s="2">
        <v>0</v>
      </c>
      <c r="F1425" s="2">
        <v>0</v>
      </c>
      <c r="G1425" s="3">
        <f t="shared" si="52"/>
        <v>197.95000000000002</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152962.59</v>
      </c>
      <c r="D1426" s="2">
        <f>'RAS-funkcijski'!E30</f>
        <v>605309.68999999994</v>
      </c>
      <c r="E1426" s="2">
        <v>0</v>
      </c>
      <c r="F1426" s="2">
        <v>0</v>
      </c>
      <c r="G1426" s="3">
        <f t="shared" si="52"/>
        <v>35453.131219999996</v>
      </c>
      <c r="H1426" s="3">
        <f t="shared" si="41"/>
        <v>0.72000000005937181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7000</v>
      </c>
      <c r="D1430" s="2">
        <f>'RAS-funkcijski'!E34</f>
        <v>7500</v>
      </c>
      <c r="E1430" s="2">
        <v>0</v>
      </c>
      <c r="F1430" s="2">
        <v>0</v>
      </c>
      <c r="G1430" s="3">
        <f t="shared" si="52"/>
        <v>660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130494.61</v>
      </c>
      <c r="D1431" s="2">
        <f>'RAS-funkcijski'!E35</f>
        <v>373020.24000000005</v>
      </c>
      <c r="E1431" s="2">
        <v>0</v>
      </c>
      <c r="F1431" s="2">
        <v>0</v>
      </c>
      <c r="G1431" s="3">
        <f t="shared" si="52"/>
        <v>27172.587790000005</v>
      </c>
      <c r="H1431" s="3">
        <f t="shared" si="41"/>
        <v>0.63000000004831236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67064.72</v>
      </c>
      <c r="D1432" s="2">
        <f>'RAS-funkcijski'!E36</f>
        <v>313688.76</v>
      </c>
      <c r="E1432" s="2">
        <v>0</v>
      </c>
      <c r="F1432" s="2">
        <v>0</v>
      </c>
      <c r="G1432" s="3">
        <f t="shared" si="52"/>
        <v>22222.151679999999</v>
      </c>
      <c r="H1432" s="3">
        <f t="shared" si="41"/>
        <v>0.51999999998952262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67064.72</v>
      </c>
      <c r="D1433" s="2">
        <f>'RAS-funkcijski'!E37</f>
        <v>313688.76</v>
      </c>
      <c r="E1433" s="2">
        <v>0</v>
      </c>
      <c r="F1433" s="2">
        <v>0</v>
      </c>
      <c r="G1433" s="3">
        <f t="shared" si="52"/>
        <v>22916.593920000003</v>
      </c>
      <c r="H1433" s="3">
        <f t="shared" si="41"/>
        <v>0.51999999998952262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5555.64</v>
      </c>
      <c r="D1435" s="2">
        <f>'RAS-funkcijski'!E39</f>
        <v>1345.9</v>
      </c>
      <c r="E1435" s="2">
        <v>0</v>
      </c>
      <c r="F1435" s="2">
        <v>0</v>
      </c>
      <c r="G1435" s="3">
        <f t="shared" si="52"/>
        <v>288.66040000000004</v>
      </c>
      <c r="H1435" s="3">
        <f t="shared" si="41"/>
        <v>0.45999999999958163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5555.64</v>
      </c>
      <c r="D1436" s="2">
        <f>'RAS-funkcijski'!E40</f>
        <v>1345.9</v>
      </c>
      <c r="E1436" s="2">
        <v>0</v>
      </c>
      <c r="F1436" s="2">
        <v>0</v>
      </c>
      <c r="G1436" s="3">
        <f t="shared" si="52"/>
        <v>296.90783999999996</v>
      </c>
      <c r="H1436" s="3">
        <f t="shared" si="41"/>
        <v>0.45999999999958163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57874.25</v>
      </c>
      <c r="D1450" s="2">
        <f>'RAS-funkcijski'!E54</f>
        <v>57985.58</v>
      </c>
      <c r="E1450" s="2">
        <v>0</v>
      </c>
      <c r="F1450" s="2">
        <v>0</v>
      </c>
      <c r="G1450" s="3">
        <f t="shared" si="52"/>
        <v>8692.2705000000005</v>
      </c>
      <c r="H1450" s="3">
        <f t="shared" si="63"/>
        <v>0.66999999999825377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52344.25</v>
      </c>
      <c r="D1451" s="2">
        <f>'RAS-funkcijski'!E55</f>
        <v>51960.58</v>
      </c>
      <c r="E1451" s="2">
        <v>0</v>
      </c>
      <c r="F1451" s="2">
        <v>0</v>
      </c>
      <c r="G1451" s="3">
        <f t="shared" si="52"/>
        <v>7969.5359099999996</v>
      </c>
      <c r="H1451" s="3">
        <f t="shared" si="63"/>
        <v>0.66999999999825377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2280</v>
      </c>
      <c r="D1452" s="2">
        <f>'RAS-funkcijski'!E56</f>
        <v>6025</v>
      </c>
      <c r="E1452" s="2">
        <v>0</v>
      </c>
      <c r="F1452" s="2">
        <v>0</v>
      </c>
      <c r="G1452" s="3">
        <f t="shared" si="52"/>
        <v>745.16</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3250</v>
      </c>
      <c r="D1454" s="2">
        <f>'RAS-funkcijski'!E58</f>
        <v>0</v>
      </c>
      <c r="E1454" s="2">
        <v>0</v>
      </c>
      <c r="F1454" s="2">
        <v>0</v>
      </c>
      <c r="G1454" s="3">
        <f t="shared" si="52"/>
        <v>175.5</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156260.29</v>
      </c>
      <c r="D1471" s="2">
        <f>'RAS-funkcijski'!E75</f>
        <v>91288.359999999986</v>
      </c>
      <c r="E1471" s="2">
        <v>0</v>
      </c>
      <c r="F1471" s="2">
        <v>0</v>
      </c>
      <c r="G1471" s="3">
        <f t="shared" si="52"/>
        <v>24057.427709999996</v>
      </c>
      <c r="H1471" s="3">
        <f t="shared" si="63"/>
        <v>0.64999999999417923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138420</v>
      </c>
      <c r="D1472" s="2">
        <f>'RAS-funkcijski'!E76</f>
        <v>74095.009999999995</v>
      </c>
      <c r="E1472" s="2">
        <v>0</v>
      </c>
      <c r="F1472" s="2">
        <v>0</v>
      </c>
      <c r="G1472" s="3">
        <f t="shared" si="52"/>
        <v>20635.921439999998</v>
      </c>
      <c r="H1472" s="3">
        <f t="shared" si="63"/>
        <v>9.9999999947613105E-3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17840.29</v>
      </c>
      <c r="D1477" s="2">
        <f>'RAS-funkcijski'!E81</f>
        <v>17193.349999999999</v>
      </c>
      <c r="E1477" s="2">
        <v>0</v>
      </c>
      <c r="F1477" s="2">
        <v>0</v>
      </c>
      <c r="G1477" s="3">
        <f t="shared" si="52"/>
        <v>4021.4782299999997</v>
      </c>
      <c r="H1477" s="3">
        <f t="shared" si="63"/>
        <v>0.63999999999941792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1073375</v>
      </c>
      <c r="D1478" s="2">
        <f>'RAS-funkcijski'!E82</f>
        <v>914604.4</v>
      </c>
      <c r="E1478" s="2">
        <v>0</v>
      </c>
      <c r="F1478" s="2">
        <v>0</v>
      </c>
      <c r="G1478" s="3">
        <f t="shared" si="52"/>
        <v>226401.53640000001</v>
      </c>
      <c r="H1478" s="3">
        <f t="shared" si="63"/>
        <v>0.40000000002328306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60000</v>
      </c>
      <c r="D1480" s="2">
        <f>'RAS-funkcijski'!E84</f>
        <v>70000</v>
      </c>
      <c r="E1480" s="2">
        <v>0</v>
      </c>
      <c r="F1480" s="2">
        <v>0</v>
      </c>
      <c r="G1480" s="3">
        <f t="shared" si="52"/>
        <v>16000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117962.65</v>
      </c>
      <c r="D1482" s="2">
        <f>'RAS-funkcijski'!E86</f>
        <v>110247.99</v>
      </c>
      <c r="E1482" s="2">
        <v>0</v>
      </c>
      <c r="F1482" s="2">
        <v>0</v>
      </c>
      <c r="G1482" s="3">
        <f t="shared" si="52"/>
        <v>27753.607660000001</v>
      </c>
      <c r="H1482" s="3">
        <f t="shared" si="63"/>
        <v>0.36000000000058208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895412.35</v>
      </c>
      <c r="D1484" s="2">
        <f>'RAS-funkcijski'!E88</f>
        <v>734356.41</v>
      </c>
      <c r="E1484" s="2">
        <v>0</v>
      </c>
      <c r="F1484" s="2">
        <v>0</v>
      </c>
      <c r="G1484" s="3">
        <f t="shared" si="52"/>
        <v>198586.51428</v>
      </c>
      <c r="H1484" s="3">
        <f t="shared" si="63"/>
        <v>0.76000000000931323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19000</v>
      </c>
      <c r="D1485" s="2">
        <f>'RAS-funkcijski'!E89</f>
        <v>4500</v>
      </c>
      <c r="E1485" s="2">
        <v>0</v>
      </c>
      <c r="F1485" s="2">
        <v>0</v>
      </c>
      <c r="G1485" s="3">
        <f t="shared" si="52"/>
        <v>2380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19000</v>
      </c>
      <c r="D1490" s="2">
        <f>'RAS-funkcijski'!E94</f>
        <v>4500</v>
      </c>
      <c r="E1490" s="2">
        <v>0</v>
      </c>
      <c r="F1490" s="2">
        <v>0</v>
      </c>
      <c r="G1490" s="3">
        <f t="shared" si="52"/>
        <v>2520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19000</v>
      </c>
      <c r="D1491" s="2">
        <f>'RAS-funkcijski'!E95</f>
        <v>4500</v>
      </c>
      <c r="E1491" s="2">
        <v>0</v>
      </c>
      <c r="F1491" s="2">
        <v>0</v>
      </c>
      <c r="G1491" s="3">
        <f t="shared" si="52"/>
        <v>2548</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836029.58</v>
      </c>
      <c r="D1503" s="2">
        <f>'RAS-funkcijski'!E107</f>
        <v>954759.76</v>
      </c>
      <c r="E1503" s="2">
        <v>0</v>
      </c>
      <c r="F1503" s="2">
        <v>0</v>
      </c>
      <c r="G1503" s="3">
        <f t="shared" si="52"/>
        <v>282791.55729999999</v>
      </c>
      <c r="H1503" s="3">
        <f t="shared" si="63"/>
        <v>0.66000000003259629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37390.25</v>
      </c>
      <c r="D1504" s="2">
        <f>'RAS-funkcijski'!E108</f>
        <v>63393.95</v>
      </c>
      <c r="E1504" s="2">
        <v>0</v>
      </c>
      <c r="F1504" s="2">
        <v>0</v>
      </c>
      <c r="G1504" s="3">
        <f t="shared" si="52"/>
        <v>17074.527599999998</v>
      </c>
      <c r="H1504" s="3">
        <f t="shared" si="63"/>
        <v>0.30000000000291038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798639.33</v>
      </c>
      <c r="D1505" s="2">
        <f>'RAS-funkcijski'!E109</f>
        <v>879365.81</v>
      </c>
      <c r="E1505" s="2">
        <v>0</v>
      </c>
      <c r="F1505" s="2">
        <v>0</v>
      </c>
      <c r="G1505" s="3">
        <f t="shared" si="52"/>
        <v>268523.94975000003</v>
      </c>
      <c r="H1505" s="3">
        <f t="shared" si="63"/>
        <v>0.51999999990221113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12000</v>
      </c>
      <c r="E1507" s="2">
        <v>0</v>
      </c>
      <c r="F1507" s="2">
        <v>0</v>
      </c>
      <c r="G1507" s="3">
        <f t="shared" si="52"/>
        <v>2568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424540.12</v>
      </c>
      <c r="D1510" s="2">
        <f>'RAS-funkcijski'!E114</f>
        <v>625740.26</v>
      </c>
      <c r="E1510" s="2">
        <v>0</v>
      </c>
      <c r="F1510" s="2">
        <v>0</v>
      </c>
      <c r="G1510" s="3">
        <f t="shared" si="52"/>
        <v>184362.27040000001</v>
      </c>
      <c r="H1510" s="3">
        <f t="shared" si="63"/>
        <v>0.38000000000465661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378763.92</v>
      </c>
      <c r="D1511" s="2">
        <f>'RAS-funkcijski'!E115</f>
        <v>567323.26</v>
      </c>
      <c r="E1511" s="2">
        <v>0</v>
      </c>
      <c r="F1511" s="2">
        <v>0</v>
      </c>
      <c r="G1511" s="3">
        <f t="shared" si="52"/>
        <v>167988.55884000001</v>
      </c>
      <c r="H1511" s="3">
        <f t="shared" si="63"/>
        <v>0.34000000002561137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362175.92</v>
      </c>
      <c r="D1512" s="2">
        <f>'RAS-funkcijski'!E116</f>
        <v>551775.49</v>
      </c>
      <c r="E1512" s="2">
        <v>0</v>
      </c>
      <c r="F1512" s="2">
        <v>0</v>
      </c>
      <c r="G1512" s="3">
        <f t="shared" si="52"/>
        <v>164161.41279999999</v>
      </c>
      <c r="H1512" s="3">
        <f t="shared" si="63"/>
        <v>0.57000000000698492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16588</v>
      </c>
      <c r="D1513" s="2">
        <f>'RAS-funkcijski'!E117</f>
        <v>15547.77</v>
      </c>
      <c r="E1513" s="2">
        <v>0</v>
      </c>
      <c r="F1513" s="2">
        <v>0</v>
      </c>
      <c r="G1513" s="3">
        <f t="shared" si="52"/>
        <v>5388.2400200000002</v>
      </c>
      <c r="H1513" s="3">
        <f t="shared" si="63"/>
        <v>0.22999999999956344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6015.21</v>
      </c>
      <c r="D1514" s="2">
        <f>'RAS-funkcijski'!E118</f>
        <v>7544.97</v>
      </c>
      <c r="E1514" s="2">
        <v>0</v>
      </c>
      <c r="F1514" s="2">
        <v>0</v>
      </c>
      <c r="G1514" s="3">
        <f t="shared" si="52"/>
        <v>2405.9871000000003</v>
      </c>
      <c r="H1514" s="3">
        <f t="shared" si="63"/>
        <v>0.23999999999978172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6015.21</v>
      </c>
      <c r="D1516" s="2">
        <f>'RAS-funkcijski'!E120</f>
        <v>7544.97</v>
      </c>
      <c r="E1516" s="2">
        <v>0</v>
      </c>
      <c r="F1516" s="2">
        <v>0</v>
      </c>
      <c r="G1516" s="3">
        <f t="shared" si="52"/>
        <v>2448.1974</v>
      </c>
      <c r="H1516" s="3">
        <f t="shared" si="63"/>
        <v>0.23999999999978172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29996.67</v>
      </c>
      <c r="D1522" s="2">
        <f>'RAS-funkcijski'!E126</f>
        <v>32137.09</v>
      </c>
      <c r="E1522" s="2">
        <v>0</v>
      </c>
      <c r="F1522" s="2">
        <v>0</v>
      </c>
      <c r="G1522" s="3">
        <f t="shared" si="52"/>
        <v>11501.0437</v>
      </c>
      <c r="H1522" s="3">
        <f t="shared" si="63"/>
        <v>0.42000000000189175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9764.32</v>
      </c>
      <c r="D1524" s="2">
        <f>'RAS-funkcijski'!E128</f>
        <v>18734.939999999999</v>
      </c>
      <c r="E1524" s="2">
        <v>0</v>
      </c>
      <c r="F1524" s="2">
        <v>0</v>
      </c>
      <c r="G1524" s="3">
        <f t="shared" si="52"/>
        <v>5857.0407999999998</v>
      </c>
      <c r="H1524" s="3">
        <f t="shared" si="63"/>
        <v>0.38000000000101863</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81100.98</v>
      </c>
      <c r="D1525" s="2">
        <f>'RAS-funkcijski'!E129</f>
        <v>90531.400000000009</v>
      </c>
      <c r="E1525" s="2">
        <v>0</v>
      </c>
      <c r="F1525" s="2">
        <v>0</v>
      </c>
      <c r="G1525" s="3">
        <f t="shared" si="52"/>
        <v>32770.472500000003</v>
      </c>
      <c r="H1525" s="3">
        <f t="shared" si="63"/>
        <v>0.42000000001280569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8580</v>
      </c>
      <c r="D1526" s="2">
        <f>'RAS-funkcijski'!E130</f>
        <v>8600</v>
      </c>
      <c r="E1526" s="2">
        <v>0</v>
      </c>
      <c r="F1526" s="2">
        <v>0</v>
      </c>
      <c r="G1526" s="3">
        <f t="shared" si="52"/>
        <v>3248.2799999999997</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8580</v>
      </c>
      <c r="D1528" s="2">
        <f>'RAS-funkcijski'!E132</f>
        <v>8600</v>
      </c>
      <c r="E1528" s="2">
        <v>0</v>
      </c>
      <c r="F1528" s="2">
        <v>0</v>
      </c>
      <c r="G1528" s="3">
        <f t="shared" si="52"/>
        <v>3299.84</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6822.3</v>
      </c>
      <c r="D1529" s="2">
        <f>'RAS-funkcijski'!E133</f>
        <v>6690.39</v>
      </c>
      <c r="E1529" s="2">
        <v>0</v>
      </c>
      <c r="F1529" s="2">
        <v>0</v>
      </c>
      <c r="G1529" s="3">
        <f t="shared" si="52"/>
        <v>2606.1973200000002</v>
      </c>
      <c r="H1529" s="3">
        <f t="shared" si="63"/>
        <v>0.69000000000050932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58648.68</v>
      </c>
      <c r="D1534" s="2">
        <f>'RAS-funkcijski'!E138</f>
        <v>60741.01</v>
      </c>
      <c r="E1534" s="2">
        <v>0</v>
      </c>
      <c r="F1534" s="2">
        <v>0</v>
      </c>
      <c r="G1534" s="3">
        <f t="shared" si="52"/>
        <v>24137.513800000001</v>
      </c>
      <c r="H1534" s="3">
        <f t="shared" si="63"/>
        <v>0.33000000000174623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7050</v>
      </c>
      <c r="D1536" s="2">
        <f>'RAS-funkcijski'!E140</f>
        <v>14500</v>
      </c>
      <c r="E1536" s="2">
        <v>0</v>
      </c>
      <c r="F1536" s="2">
        <v>0</v>
      </c>
      <c r="G1536" s="3">
        <f t="shared" si="52"/>
        <v>4902.8</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3785527.7300000004</v>
      </c>
      <c r="D1537" s="14">
        <f>'RAS-funkcijski'!E141</f>
        <v>8340982.830000001</v>
      </c>
      <c r="E1537" s="14">
        <v>0</v>
      </c>
      <c r="F1537" s="14">
        <v>0</v>
      </c>
      <c r="G1537" s="15">
        <f t="shared" si="52"/>
        <v>2804046.5944300005</v>
      </c>
      <c r="H1537" s="15">
        <f t="shared" si="63"/>
        <v>0.43999999854713678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552090.56000000006</v>
      </c>
      <c r="E1538" s="7">
        <v>0</v>
      </c>
      <c r="F1538" s="7">
        <v>0</v>
      </c>
      <c r="G1538" s="8">
        <f t="shared" si="52"/>
        <v>1104.1811200000002</v>
      </c>
      <c r="H1538" s="8">
        <f t="shared" si="63"/>
        <v>0.43999999994412065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552090.56000000006</v>
      </c>
      <c r="E1539" s="2">
        <v>0</v>
      </c>
      <c r="F1539" s="2">
        <v>0</v>
      </c>
      <c r="G1539" s="3">
        <f t="shared" si="52"/>
        <v>2208.3622400000004</v>
      </c>
      <c r="H1539" s="3">
        <f t="shared" si="63"/>
        <v>0.43999999994412065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552090.56000000006</v>
      </c>
      <c r="E1540" s="2">
        <v>0</v>
      </c>
      <c r="F1540" s="2">
        <v>0</v>
      </c>
      <c r="G1540" s="3">
        <f t="shared" si="52"/>
        <v>3312.5433600000006</v>
      </c>
      <c r="H1540" s="3">
        <f t="shared" si="63"/>
        <v>0.43999999994412065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552090.56000000006</v>
      </c>
      <c r="E1542" s="2">
        <v>0</v>
      </c>
      <c r="F1542" s="2">
        <v>0</v>
      </c>
      <c r="G1542" s="3">
        <f t="shared" si="52"/>
        <v>5520.905600000001</v>
      </c>
      <c r="H1542" s="3">
        <f t="shared" si="63"/>
        <v>0.43999999994412065</v>
      </c>
      <c r="I1542" s="11">
        <f t="shared" si="64"/>
        <v>2429.1984636914958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340218.84</v>
      </c>
      <c r="D1582" s="7"/>
      <c r="E1582" s="7">
        <v>0</v>
      </c>
      <c r="F1582" s="7">
        <v>0</v>
      </c>
      <c r="G1582" s="8">
        <f t="shared" ref="G1582:G1686" si="70">B1582/1000*C1582</f>
        <v>340.21884000000006</v>
      </c>
      <c r="H1582" s="8">
        <f t="shared" ref="H1582:H1686" si="71">ABS(C1582-ROUND(C1582,0))</f>
        <v>0.15999999997438863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12900547.4</v>
      </c>
      <c r="D1583" s="2">
        <v>0</v>
      </c>
      <c r="E1583" s="2">
        <v>0</v>
      </c>
      <c r="F1583" s="2">
        <v>0</v>
      </c>
      <c r="G1583" s="3">
        <f t="shared" si="70"/>
        <v>25801.094800000003</v>
      </c>
      <c r="H1583" s="3">
        <f t="shared" si="71"/>
        <v>0.40000000037252903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6839629.1100000003</v>
      </c>
      <c r="D1585" s="2">
        <v>0</v>
      </c>
      <c r="E1585" s="2">
        <v>0</v>
      </c>
      <c r="F1585" s="2">
        <v>0</v>
      </c>
      <c r="G1585" s="3">
        <f t="shared" si="70"/>
        <v>27358.516440000003</v>
      </c>
      <c r="H1585" s="3">
        <f t="shared" si="71"/>
        <v>0.11000000033527613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993990.29</v>
      </c>
      <c r="D1586" s="2">
        <v>0</v>
      </c>
      <c r="E1586" s="2">
        <v>0</v>
      </c>
      <c r="F1586" s="2">
        <v>0</v>
      </c>
      <c r="G1586" s="3">
        <f t="shared" si="70"/>
        <v>4969.9514500000005</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1232418.1000000001</v>
      </c>
      <c r="D1587" s="2">
        <v>0</v>
      </c>
      <c r="E1587" s="2">
        <v>0</v>
      </c>
      <c r="F1587" s="2">
        <v>0</v>
      </c>
      <c r="G1587" s="3">
        <f t="shared" si="70"/>
        <v>7394.508600000001</v>
      </c>
      <c r="H1587" s="3">
        <f t="shared" si="71"/>
        <v>0.10000000009313226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4010442.69</v>
      </c>
      <c r="D1588" s="2">
        <v>0</v>
      </c>
      <c r="E1588" s="2">
        <v>0</v>
      </c>
      <c r="F1588" s="2">
        <v>0</v>
      </c>
      <c r="G1588" s="3">
        <f t="shared" si="70"/>
        <v>28073.098829999999</v>
      </c>
      <c r="H1588" s="3">
        <f t="shared" si="71"/>
        <v>0.31000000005587935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1345.9</v>
      </c>
      <c r="D1589" s="2">
        <v>0</v>
      </c>
      <c r="E1589" s="2">
        <v>0</v>
      </c>
      <c r="F1589" s="2">
        <v>0</v>
      </c>
      <c r="G1589" s="3">
        <f t="shared" si="70"/>
        <v>10.767200000000001</v>
      </c>
      <c r="H1589" s="3">
        <f t="shared" si="71"/>
        <v>9.9999999999909051E-2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7544.97</v>
      </c>
      <c r="D1590" s="2">
        <v>0</v>
      </c>
      <c r="E1590" s="2">
        <v>0</v>
      </c>
      <c r="F1590" s="2">
        <v>0</v>
      </c>
      <c r="G1590" s="3">
        <f>B1590/1000*C1590</f>
        <v>67.904730000000001</v>
      </c>
      <c r="H1590" s="3">
        <f>ABS(C1590-ROUND(C1590,0))</f>
        <v>2.9999999999745341E-2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110100.31</v>
      </c>
      <c r="D1591" s="2">
        <v>0</v>
      </c>
      <c r="E1591" s="2">
        <v>0</v>
      </c>
      <c r="F1591" s="2">
        <v>0</v>
      </c>
      <c r="G1591" s="3">
        <f t="shared" si="70"/>
        <v>1101.0030999999999</v>
      </c>
      <c r="H1591" s="3">
        <f t="shared" si="71"/>
        <v>0.30999999999767169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419248.69</v>
      </c>
      <c r="D1592" s="2">
        <v>0</v>
      </c>
      <c r="E1592" s="2">
        <v>0</v>
      </c>
      <c r="F1592" s="2">
        <v>0</v>
      </c>
      <c r="G1592" s="3">
        <f t="shared" si="70"/>
        <v>4611.7355899999993</v>
      </c>
      <c r="H1592" s="3">
        <f t="shared" si="71"/>
        <v>0.30999999999767169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64538.16</v>
      </c>
      <c r="D1593" s="2">
        <v>0</v>
      </c>
      <c r="E1593" s="2">
        <v>0</v>
      </c>
      <c r="F1593" s="2">
        <v>0</v>
      </c>
      <c r="G1593" s="3">
        <f t="shared" si="70"/>
        <v>774.45792000000006</v>
      </c>
      <c r="H1593" s="3">
        <f t="shared" si="71"/>
        <v>0.16000000000349246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1493795.45</v>
      </c>
      <c r="D1594" s="2">
        <v>0</v>
      </c>
      <c r="E1594" s="2">
        <v>0</v>
      </c>
      <c r="F1594" s="2">
        <v>0</v>
      </c>
      <c r="G1594" s="3">
        <f t="shared" si="70"/>
        <v>19419.340849999997</v>
      </c>
      <c r="H1594" s="3">
        <f t="shared" si="71"/>
        <v>0.44999999995343387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3613518.02</v>
      </c>
      <c r="D1595" s="2">
        <v>0</v>
      </c>
      <c r="E1595" s="2">
        <v>0</v>
      </c>
      <c r="F1595" s="2">
        <v>0</v>
      </c>
      <c r="G1595" s="3">
        <f t="shared" si="70"/>
        <v>50589.252280000001</v>
      </c>
      <c r="H1595" s="3">
        <f t="shared" si="71"/>
        <v>2.0000000018626451E-2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3613518.02</v>
      </c>
      <c r="D1599" s="2">
        <v>0</v>
      </c>
      <c r="E1599" s="2">
        <v>0</v>
      </c>
      <c r="F1599" s="2">
        <v>0</v>
      </c>
      <c r="G1599" s="3">
        <f t="shared" si="70"/>
        <v>65043.324359999999</v>
      </c>
      <c r="H1599" s="3">
        <f t="shared" si="71"/>
        <v>2.0000000018626451E-2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953604.82</v>
      </c>
      <c r="D1601" s="2">
        <v>0</v>
      </c>
      <c r="E1601" s="2">
        <v>0</v>
      </c>
      <c r="F1601" s="2">
        <v>0</v>
      </c>
      <c r="G1601" s="3">
        <f>B1601/1000*C1601</f>
        <v>19072.096399999999</v>
      </c>
      <c r="H1601" s="3">
        <f>ABS(C1601-ROUND(C1601,0))</f>
        <v>0.18000000005122274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8352317.4299999997</v>
      </c>
      <c r="D1602" s="2">
        <v>0</v>
      </c>
      <c r="E1602" s="2">
        <v>0</v>
      </c>
      <c r="F1602" s="2">
        <v>0</v>
      </c>
      <c r="G1602" s="3">
        <f t="shared" si="70"/>
        <v>175398.66602999999</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6739005.8300000001</v>
      </c>
      <c r="D1604" s="2">
        <v>0</v>
      </c>
      <c r="E1604" s="2">
        <v>0</v>
      </c>
      <c r="F1604" s="2">
        <v>0</v>
      </c>
      <c r="G1604" s="3">
        <f t="shared" si="70"/>
        <v>154997.13409000001</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935257.63</v>
      </c>
      <c r="D1605" s="2">
        <v>0</v>
      </c>
      <c r="E1605" s="2">
        <v>0</v>
      </c>
      <c r="F1605" s="2">
        <v>0</v>
      </c>
      <c r="G1605" s="3">
        <f t="shared" si="70"/>
        <v>22446.183120000002</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1194764.8799999999</v>
      </c>
      <c r="D1606" s="2">
        <v>0</v>
      </c>
      <c r="E1606" s="2">
        <v>0</v>
      </c>
      <c r="F1606" s="2">
        <v>0</v>
      </c>
      <c r="G1606" s="3">
        <f t="shared" si="70"/>
        <v>29869.121999999999</v>
      </c>
      <c r="H1606" s="3">
        <f t="shared" si="71"/>
        <v>0.12000000011175871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4009746.29</v>
      </c>
      <c r="D1607" s="2">
        <v>0</v>
      </c>
      <c r="E1607" s="2">
        <v>0</v>
      </c>
      <c r="F1607" s="2">
        <v>0</v>
      </c>
      <c r="G1607" s="3">
        <f t="shared" si="70"/>
        <v>104253.40354</v>
      </c>
      <c r="H1607" s="3">
        <f t="shared" si="71"/>
        <v>0.2900000000372529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1345.9</v>
      </c>
      <c r="D1608" s="2">
        <v>0</v>
      </c>
      <c r="E1608" s="2">
        <v>0</v>
      </c>
      <c r="F1608" s="2">
        <v>0</v>
      </c>
      <c r="G1608" s="3">
        <f t="shared" si="70"/>
        <v>36.339300000000001</v>
      </c>
      <c r="H1608" s="3">
        <f t="shared" si="71"/>
        <v>9.9999999999909051E-2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7544.97</v>
      </c>
      <c r="D1609" s="2">
        <v>0</v>
      </c>
      <c r="E1609" s="2">
        <v>0</v>
      </c>
      <c r="F1609" s="2">
        <v>0</v>
      </c>
      <c r="G1609" s="3">
        <f>B1609/1000*C1609</f>
        <v>211.25916000000001</v>
      </c>
      <c r="H1609" s="3">
        <f>ABS(C1609-ROUND(C1609,0))</f>
        <v>2.9999999999745341E-2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109435.31</v>
      </c>
      <c r="D1610" s="2">
        <v>0</v>
      </c>
      <c r="E1610" s="2">
        <v>0</v>
      </c>
      <c r="F1610" s="2">
        <v>0</v>
      </c>
      <c r="G1610" s="3">
        <f t="shared" si="70"/>
        <v>3173.62399</v>
      </c>
      <c r="H1610" s="3">
        <f t="shared" si="71"/>
        <v>0.30999999999767169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416372.69</v>
      </c>
      <c r="D1611" s="2">
        <v>0</v>
      </c>
      <c r="E1611" s="2">
        <v>0</v>
      </c>
      <c r="F1611" s="2">
        <v>0</v>
      </c>
      <c r="G1611" s="3">
        <f t="shared" si="70"/>
        <v>12491.180699999999</v>
      </c>
      <c r="H1611" s="3">
        <f t="shared" si="71"/>
        <v>0.30999999999767169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64538.16</v>
      </c>
      <c r="D1612" s="2">
        <v>0</v>
      </c>
      <c r="E1612" s="2">
        <v>0</v>
      </c>
      <c r="F1612" s="2">
        <v>0</v>
      </c>
      <c r="G1612" s="3">
        <f t="shared" si="70"/>
        <v>2000.6829600000001</v>
      </c>
      <c r="H1612" s="3">
        <f t="shared" si="71"/>
        <v>0.16000000000349246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1314502.43</v>
      </c>
      <c r="D1613" s="2">
        <v>0</v>
      </c>
      <c r="E1613" s="2">
        <v>0</v>
      </c>
      <c r="F1613" s="2">
        <v>0</v>
      </c>
      <c r="G1613" s="3">
        <f t="shared" si="70"/>
        <v>42064.07776</v>
      </c>
      <c r="H1613" s="3">
        <f t="shared" si="71"/>
        <v>0.42999999993480742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66500</v>
      </c>
      <c r="D1614" s="2">
        <v>0</v>
      </c>
      <c r="E1614" s="2">
        <v>0</v>
      </c>
      <c r="F1614" s="2">
        <v>0</v>
      </c>
      <c r="G1614" s="3">
        <f t="shared" si="70"/>
        <v>2194.5</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66500</v>
      </c>
      <c r="D1618" s="2">
        <v>0</v>
      </c>
      <c r="E1618" s="2">
        <v>0</v>
      </c>
      <c r="F1618" s="2">
        <v>0</v>
      </c>
      <c r="G1618" s="3">
        <f t="shared" si="70"/>
        <v>2460.5</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232309.17</v>
      </c>
      <c r="D1620" s="2">
        <v>0</v>
      </c>
      <c r="E1620" s="2">
        <v>0</v>
      </c>
      <c r="F1620" s="2">
        <v>0</v>
      </c>
      <c r="G1620" s="3">
        <f>B1620/1000*C1620</f>
        <v>9060.0576300000012</v>
      </c>
      <c r="H1620" s="3">
        <f>ABS(C1620-ROUND(C1620,0))</f>
        <v>0.17000000001280569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4888448.8100000005</v>
      </c>
      <c r="D1621" s="2">
        <v>0</v>
      </c>
      <c r="E1621" s="2">
        <v>0</v>
      </c>
      <c r="F1621" s="2">
        <v>0</v>
      </c>
      <c r="G1621" s="3">
        <f t="shared" si="70"/>
        <v>195537.95240000004</v>
      </c>
      <c r="H1621" s="3">
        <f t="shared" si="71"/>
        <v>0.18999999947845936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24943.010000000002</v>
      </c>
      <c r="D1622" s="2">
        <v>0</v>
      </c>
      <c r="E1622" s="2">
        <v>0</v>
      </c>
      <c r="F1622" s="2">
        <v>0</v>
      </c>
      <c r="G1622" s="3">
        <f t="shared" si="70"/>
        <v>1022.6634100000001</v>
      </c>
      <c r="H1622" s="3">
        <f t="shared" si="71"/>
        <v>1.0000000002037268E-2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19823.09</v>
      </c>
      <c r="D1628" s="2">
        <v>0</v>
      </c>
      <c r="E1628" s="2">
        <v>0</v>
      </c>
      <c r="F1628" s="2">
        <v>0</v>
      </c>
      <c r="G1628" s="3">
        <f t="shared" si="70"/>
        <v>931.68523000000005</v>
      </c>
      <c r="H1628" s="3">
        <f t="shared" si="71"/>
        <v>9.0000000000145519E-2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14478.21</v>
      </c>
      <c r="D1634" s="2">
        <v>0</v>
      </c>
      <c r="E1634" s="2">
        <v>0</v>
      </c>
      <c r="F1634" s="2">
        <v>0</v>
      </c>
      <c r="G1634" s="3">
        <f t="shared" si="70"/>
        <v>767.34512999999993</v>
      </c>
      <c r="H1634" s="3">
        <f t="shared" si="71"/>
        <v>0.20999999999912689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500</v>
      </c>
      <c r="D1637" s="2">
        <v>0</v>
      </c>
      <c r="E1637" s="2">
        <v>0</v>
      </c>
      <c r="F1637" s="2">
        <v>0</v>
      </c>
      <c r="G1637" s="3">
        <f t="shared" si="70"/>
        <v>28</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13978.21</v>
      </c>
      <c r="D1638" s="2">
        <v>0</v>
      </c>
      <c r="E1638" s="2">
        <v>0</v>
      </c>
      <c r="F1638" s="2">
        <v>0</v>
      </c>
      <c r="G1638" s="3">
        <f t="shared" si="70"/>
        <v>796.75797</v>
      </c>
      <c r="H1638" s="3">
        <f t="shared" si="71"/>
        <v>0.20999999999912689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5344.88</v>
      </c>
      <c r="D1659" s="2">
        <v>0</v>
      </c>
      <c r="E1659" s="2">
        <v>0</v>
      </c>
      <c r="F1659" s="2">
        <v>0</v>
      </c>
      <c r="G1659" s="3">
        <f t="shared" si="70"/>
        <v>416.90064000000001</v>
      </c>
      <c r="H1659" s="3">
        <f t="shared" si="71"/>
        <v>0.11999999999989086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5344.88</v>
      </c>
      <c r="D1663" s="2">
        <v>0</v>
      </c>
      <c r="E1663" s="2">
        <v>0</v>
      </c>
      <c r="F1663" s="2">
        <v>0</v>
      </c>
      <c r="G1663" s="3">
        <f t="shared" si="70"/>
        <v>438.28016000000002</v>
      </c>
      <c r="H1663" s="3">
        <f t="shared" si="71"/>
        <v>0.11999999999989086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5119.92</v>
      </c>
      <c r="D1669" s="2">
        <v>0</v>
      </c>
      <c r="E1669" s="2">
        <v>0</v>
      </c>
      <c r="F1669" s="2">
        <v>0</v>
      </c>
      <c r="G1669" s="3">
        <f t="shared" si="70"/>
        <v>450.55295999999998</v>
      </c>
      <c r="H1669" s="3">
        <f t="shared" si="71"/>
        <v>7.999999999992724E-2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560.89</v>
      </c>
      <c r="D1671" s="2">
        <v>0</v>
      </c>
      <c r="E1671" s="2">
        <v>0</v>
      </c>
      <c r="F1671" s="2">
        <v>0</v>
      </c>
      <c r="G1671" s="3">
        <f t="shared" si="70"/>
        <v>50.4801</v>
      </c>
      <c r="H1671" s="3">
        <f t="shared" si="71"/>
        <v>0.11000000000001364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4559.03</v>
      </c>
      <c r="D1673" s="2">
        <v>0</v>
      </c>
      <c r="E1673" s="2">
        <v>0</v>
      </c>
      <c r="F1673" s="2">
        <v>0</v>
      </c>
      <c r="G1673" s="3">
        <f t="shared" si="70"/>
        <v>419.43075999999996</v>
      </c>
      <c r="H1673" s="3">
        <f t="shared" si="71"/>
        <v>2.9999999999745341E-2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4863505.8</v>
      </c>
      <c r="D1681" s="2">
        <v>0</v>
      </c>
      <c r="E1681" s="2">
        <v>0</v>
      </c>
      <c r="F1681" s="2">
        <v>0</v>
      </c>
      <c r="G1681" s="3">
        <f t="shared" si="70"/>
        <v>486350.58</v>
      </c>
      <c r="H1681" s="3">
        <f t="shared" si="71"/>
        <v>0.20000000018626451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141586.97</v>
      </c>
      <c r="D1683" s="2">
        <v>0</v>
      </c>
      <c r="E1683" s="2">
        <v>0</v>
      </c>
      <c r="F1683" s="2">
        <v>0</v>
      </c>
      <c r="G1683" s="3">
        <f t="shared" si="70"/>
        <v>14441.870939999999</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194311.16</v>
      </c>
      <c r="D1684" s="2">
        <v>0</v>
      </c>
      <c r="E1684" s="2">
        <v>0</v>
      </c>
      <c r="F1684" s="2">
        <v>0</v>
      </c>
      <c r="G1684" s="3">
        <f t="shared" si="70"/>
        <v>20014.049479999998</v>
      </c>
      <c r="H1684" s="3">
        <f t="shared" si="71"/>
        <v>0.16000000000349246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3746102.23</v>
      </c>
      <c r="D1685" s="2">
        <v>0</v>
      </c>
      <c r="E1685" s="2">
        <v>0</v>
      </c>
      <c r="F1685" s="2">
        <v>0</v>
      </c>
      <c r="G1685" s="3">
        <f>B1685/1000*C1685</f>
        <v>389594.63191999996</v>
      </c>
      <c r="H1685" s="3">
        <f>ABS(C1685-ROUND(C1685,0))</f>
        <v>0.22999999998137355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781505.44</v>
      </c>
      <c r="D1686" s="14">
        <v>0</v>
      </c>
      <c r="E1686" s="14">
        <v>0</v>
      </c>
      <c r="F1686" s="14">
        <v>0</v>
      </c>
      <c r="G1686" s="15">
        <f t="shared" si="70"/>
        <v>82058.071199999991</v>
      </c>
      <c r="H1686" s="15">
        <f t="shared" si="71"/>
        <v>0.43999999994412065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29582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3821428.1</v>
      </c>
      <c r="I17" s="275">
        <f>'PR-RAS'!E6</f>
        <v>4752370.0900000008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2796612.4799999995</v>
      </c>
      <c r="I18" s="275">
        <f>'PR-RAS'!E152</f>
        <v>6845883.8600000003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737296.70000000065</v>
      </c>
      <c r="I19" s="275">
        <f>'PR-RAS'!E649</f>
        <v>724394.9100000012</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14587266.440000001</v>
      </c>
      <c r="I22" s="275">
        <f>BILANCA!E7</f>
        <v>15557521.540000003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4452845.3</v>
      </c>
      <c r="I23" s="275">
        <f>BILANCA!E69</f>
        <v>5987620.3800000008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340218.83999999997</v>
      </c>
      <c r="I24" s="275">
        <f>BILANCA!E177</f>
        <v>4888448.8100000005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18699892.899999999</v>
      </c>
      <c r="I25" s="275">
        <f>BILANCA!E251</f>
        <v>16656693.110000001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896846.56</v>
      </c>
      <c r="I27" s="275">
        <f>'RAS-funkcijski'!E5</f>
        <v>4673728.7200000007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130494.61</v>
      </c>
      <c r="I28" s="275">
        <f>'RAS-funkcijski'!E35</f>
        <v>373020.24000000005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895412.35</v>
      </c>
      <c r="I29" s="275">
        <f>'RAS-funkcijski'!E88</f>
        <v>734356.41</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424540.12</v>
      </c>
      <c r="I30" s="275">
        <f>'RAS-funkcijski'!E114</f>
        <v>625740.26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3785527.7300000004</v>
      </c>
      <c r="I31" s="275">
        <f>'RAS-funkcijski'!E141</f>
        <v>8340982.830000001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552090.56000000006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340218.84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4888448.8100000005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24943.010000000002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4863505.8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3821428.1</v>
      </c>
      <c r="E6" s="60">
        <f>E7+E43+E49+E82+E106+E125+E134+E140</f>
        <v>4752370.0900000008</v>
      </c>
      <c r="F6" s="45">
        <f t="shared" ref="F6:F132" si="0">IF(D6&lt;&gt;0,IF(E6/D6&gt;=100,"&gt;&gt;100",E6/D6*100),"-")</f>
        <v>124.36110180903314</v>
      </c>
    </row>
    <row r="7" spans="1:24" ht="12.75" customHeight="1" x14ac:dyDescent="0.2">
      <c r="A7" s="63">
        <v>61</v>
      </c>
      <c r="B7" s="220" t="s">
        <v>17</v>
      </c>
      <c r="C7" s="247" t="s">
        <v>18</v>
      </c>
      <c r="D7" s="60">
        <f>D8+D17+D23+D29+D36+D39</f>
        <v>1987908.4700000002</v>
      </c>
      <c r="E7" s="60">
        <f>E8+E17+E23+E29+E36+E39</f>
        <v>2418058.0199999996</v>
      </c>
      <c r="F7" s="45">
        <f t="shared" si="0"/>
        <v>121.63829756206026</v>
      </c>
    </row>
    <row r="8" spans="1:24" ht="12.75" customHeight="1" x14ac:dyDescent="0.2">
      <c r="A8" s="63">
        <v>611</v>
      </c>
      <c r="B8" s="220" t="s">
        <v>19</v>
      </c>
      <c r="C8" s="247" t="s">
        <v>20</v>
      </c>
      <c r="D8" s="60">
        <f>SUM(D9:D14)-D15-D16</f>
        <v>1495535.07</v>
      </c>
      <c r="E8" s="60">
        <f>SUM(E9:E14)-E15-E16</f>
        <v>1723902.5999999999</v>
      </c>
      <c r="F8" s="45">
        <f t="shared" si="0"/>
        <v>115.26995485301457</v>
      </c>
    </row>
    <row r="9" spans="1:24" ht="12.75" customHeight="1" x14ac:dyDescent="0.2">
      <c r="A9" s="63">
        <v>6111</v>
      </c>
      <c r="B9" s="65" t="s">
        <v>21</v>
      </c>
      <c r="C9" s="247" t="s">
        <v>22</v>
      </c>
      <c r="D9" s="194">
        <v>1141210.69</v>
      </c>
      <c r="E9" s="194">
        <v>1263520.1299999999</v>
      </c>
      <c r="F9" s="45">
        <f t="shared" si="0"/>
        <v>110.71751614945002</v>
      </c>
    </row>
    <row r="10" spans="1:24" ht="12.75" customHeight="1" x14ac:dyDescent="0.2">
      <c r="A10" s="63">
        <v>6112</v>
      </c>
      <c r="B10" s="65" t="s">
        <v>23</v>
      </c>
      <c r="C10" s="247" t="s">
        <v>24</v>
      </c>
      <c r="D10" s="194">
        <v>147946.29</v>
      </c>
      <c r="E10" s="194">
        <v>205018.29</v>
      </c>
      <c r="F10" s="45">
        <f t="shared" si="0"/>
        <v>138.57616165974827</v>
      </c>
    </row>
    <row r="11" spans="1:24" ht="12.75" customHeight="1" x14ac:dyDescent="0.2">
      <c r="A11" s="63">
        <v>6113</v>
      </c>
      <c r="B11" s="65" t="s">
        <v>25</v>
      </c>
      <c r="C11" s="247" t="s">
        <v>26</v>
      </c>
      <c r="D11" s="194">
        <v>138966.34</v>
      </c>
      <c r="E11" s="194">
        <v>210317.72</v>
      </c>
      <c r="F11" s="45">
        <f t="shared" si="0"/>
        <v>151.34436151948739</v>
      </c>
    </row>
    <row r="12" spans="1:24" ht="12.75" customHeight="1" x14ac:dyDescent="0.2">
      <c r="A12" s="63">
        <v>6114</v>
      </c>
      <c r="B12" s="65" t="s">
        <v>27</v>
      </c>
      <c r="C12" s="247" t="s">
        <v>28</v>
      </c>
      <c r="D12" s="194">
        <v>87747.45</v>
      </c>
      <c r="E12" s="194">
        <v>45567.91</v>
      </c>
      <c r="F12" s="45">
        <f t="shared" si="0"/>
        <v>51.930751263996854</v>
      </c>
    </row>
    <row r="13" spans="1:24" ht="12.75" customHeight="1" x14ac:dyDescent="0.2">
      <c r="A13" s="63">
        <v>6115</v>
      </c>
      <c r="B13" s="65" t="s">
        <v>29</v>
      </c>
      <c r="C13" s="247" t="s">
        <v>30</v>
      </c>
      <c r="D13" s="194">
        <v>133557.06</v>
      </c>
      <c r="E13" s="194">
        <v>193321.5</v>
      </c>
      <c r="F13" s="45">
        <f t="shared" si="0"/>
        <v>144.74824468283444</v>
      </c>
    </row>
    <row r="14" spans="1:24" ht="12.75" customHeight="1" x14ac:dyDescent="0.2">
      <c r="A14" s="63">
        <v>6116</v>
      </c>
      <c r="B14" s="65" t="s">
        <v>31</v>
      </c>
      <c r="C14" s="247" t="s">
        <v>32</v>
      </c>
      <c r="D14" s="194">
        <v>1590.92</v>
      </c>
      <c r="E14" s="194">
        <v>19585.62</v>
      </c>
      <c r="F14" s="45">
        <f t="shared" si="0"/>
        <v>1231.0876725416738</v>
      </c>
    </row>
    <row r="15" spans="1:24" ht="12.75" customHeight="1" x14ac:dyDescent="0.2">
      <c r="A15" s="63">
        <v>6117</v>
      </c>
      <c r="B15" s="220" t="s">
        <v>33</v>
      </c>
      <c r="C15" s="247" t="s">
        <v>34</v>
      </c>
      <c r="D15" s="194">
        <v>155483.68</v>
      </c>
      <c r="E15" s="194">
        <v>213428.57</v>
      </c>
      <c r="F15" s="45">
        <f t="shared" si="0"/>
        <v>137.26750614598268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401553.56</v>
      </c>
      <c r="E23" s="60">
        <f t="shared" si="2"/>
        <v>595179.16999999993</v>
      </c>
      <c r="F23" s="45">
        <f t="shared" si="0"/>
        <v>148.21912424335125</v>
      </c>
    </row>
    <row r="24" spans="1:6" ht="12.75" customHeight="1" x14ac:dyDescent="0.2">
      <c r="A24" s="63">
        <v>6131</v>
      </c>
      <c r="B24" s="65" t="s">
        <v>51</v>
      </c>
      <c r="C24" s="247" t="s">
        <v>52</v>
      </c>
      <c r="D24" s="194">
        <v>167484.54</v>
      </c>
      <c r="E24" s="194">
        <v>278340</v>
      </c>
      <c r="F24" s="45">
        <f t="shared" si="0"/>
        <v>166.18847327639912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234069.02</v>
      </c>
      <c r="E27" s="194">
        <v>316839.17</v>
      </c>
      <c r="F27" s="45">
        <f t="shared" si="0"/>
        <v>135.36142886401626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90819.839999999997</v>
      </c>
      <c r="E29" s="60">
        <f>SUM(E30:E35)</f>
        <v>98976.25</v>
      </c>
      <c r="F29" s="45">
        <f t="shared" si="0"/>
        <v>108.98086805702367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90819.839999999997</v>
      </c>
      <c r="E31" s="194">
        <v>98976.25</v>
      </c>
      <c r="F31" s="45">
        <f t="shared" si="0"/>
        <v>108.98086805702367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714409.40999999992</v>
      </c>
      <c r="E49" s="60">
        <f>E50+E53+E58+E61+E64+E68+E71+E74+E77</f>
        <v>709259.08</v>
      </c>
      <c r="F49" s="45">
        <f t="shared" si="0"/>
        <v>99.279078644834755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145013.97</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145013.97</v>
      </c>
      <c r="E57" s="194">
        <v>0</v>
      </c>
      <c r="F57" s="45">
        <f t="shared" si="0"/>
        <v>0</v>
      </c>
    </row>
    <row r="58" spans="1:6" ht="24" x14ac:dyDescent="0.2">
      <c r="A58" s="63">
        <v>633</v>
      </c>
      <c r="B58" s="65" t="s">
        <v>119</v>
      </c>
      <c r="C58" s="247" t="s">
        <v>120</v>
      </c>
      <c r="D58" s="60">
        <f t="shared" ref="D58:E58" si="9">SUM(D59:D60)</f>
        <v>293376.20999999996</v>
      </c>
      <c r="E58" s="60">
        <f t="shared" si="9"/>
        <v>431683.08999999997</v>
      </c>
      <c r="F58" s="45">
        <f t="shared" si="0"/>
        <v>147.14318178696223</v>
      </c>
    </row>
    <row r="59" spans="1:6" ht="24" x14ac:dyDescent="0.2">
      <c r="A59" s="63">
        <v>6331</v>
      </c>
      <c r="B59" s="65" t="s">
        <v>121</v>
      </c>
      <c r="C59" s="247" t="s">
        <v>122</v>
      </c>
      <c r="D59" s="194">
        <v>107992.4</v>
      </c>
      <c r="E59" s="194">
        <v>120783.09</v>
      </c>
      <c r="F59" s="45">
        <f t="shared" si="0"/>
        <v>111.8440649527189</v>
      </c>
    </row>
    <row r="60" spans="1:6" ht="24" x14ac:dyDescent="0.2">
      <c r="A60" s="63">
        <v>6332</v>
      </c>
      <c r="B60" s="65" t="s">
        <v>123</v>
      </c>
      <c r="C60" s="247" t="s">
        <v>124</v>
      </c>
      <c r="D60" s="194">
        <v>185383.81</v>
      </c>
      <c r="E60" s="194">
        <v>310900</v>
      </c>
      <c r="F60" s="45">
        <f t="shared" si="0"/>
        <v>167.70612277307279</v>
      </c>
    </row>
    <row r="61" spans="1:6" ht="12.75" customHeight="1" x14ac:dyDescent="0.2">
      <c r="A61" s="63">
        <v>634</v>
      </c>
      <c r="B61" s="65" t="s">
        <v>125</v>
      </c>
      <c r="C61" s="247" t="s">
        <v>126</v>
      </c>
      <c r="D61" s="60">
        <f t="shared" ref="D61:E61" si="10">SUM(D62:D63)</f>
        <v>11469.21</v>
      </c>
      <c r="E61" s="60">
        <f t="shared" si="10"/>
        <v>2500</v>
      </c>
      <c r="F61" s="45">
        <f t="shared" si="0"/>
        <v>21.797490847233593</v>
      </c>
    </row>
    <row r="62" spans="1:6" ht="12.75" customHeight="1" x14ac:dyDescent="0.2">
      <c r="A62" s="63">
        <v>6341</v>
      </c>
      <c r="B62" s="65" t="s">
        <v>127</v>
      </c>
      <c r="C62" s="247" t="s">
        <v>128</v>
      </c>
      <c r="D62" s="194">
        <v>6971.96</v>
      </c>
      <c r="E62" s="194">
        <v>2500</v>
      </c>
      <c r="F62" s="45">
        <f t="shared" si="0"/>
        <v>35.857922305922578</v>
      </c>
    </row>
    <row r="63" spans="1:6" ht="12.75" customHeight="1" x14ac:dyDescent="0.2">
      <c r="A63" s="63">
        <v>6342</v>
      </c>
      <c r="B63" s="65" t="s">
        <v>129</v>
      </c>
      <c r="C63" s="247" t="s">
        <v>130</v>
      </c>
      <c r="D63" s="194">
        <v>4497.25</v>
      </c>
      <c r="E63" s="194">
        <v>0</v>
      </c>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264550.02</v>
      </c>
      <c r="E68" s="60">
        <f t="shared" si="11"/>
        <v>223600.99</v>
      </c>
      <c r="F68" s="45">
        <f t="shared" si="0"/>
        <v>84.521252351445668</v>
      </c>
    </row>
    <row r="69" spans="1:6" ht="12.75" customHeight="1" x14ac:dyDescent="0.2">
      <c r="A69" s="63" t="s">
        <v>141</v>
      </c>
      <c r="B69" s="64" t="s">
        <v>142</v>
      </c>
      <c r="C69" s="247" t="s">
        <v>141</v>
      </c>
      <c r="D69" s="194">
        <v>159342.26999999999</v>
      </c>
      <c r="E69" s="194">
        <v>196400.99</v>
      </c>
      <c r="F69" s="45">
        <f t="shared" si="0"/>
        <v>123.25730642597222</v>
      </c>
    </row>
    <row r="70" spans="1:6" ht="24" x14ac:dyDescent="0.2">
      <c r="A70" s="63" t="s">
        <v>143</v>
      </c>
      <c r="B70" s="64" t="s">
        <v>144</v>
      </c>
      <c r="C70" s="247" t="s">
        <v>143</v>
      </c>
      <c r="D70" s="194">
        <v>105207.75</v>
      </c>
      <c r="E70" s="194">
        <v>27200</v>
      </c>
      <c r="F70" s="45">
        <f t="shared" si="0"/>
        <v>25.853608693275927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51475</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51475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380016.96</v>
      </c>
      <c r="E82" s="60">
        <f t="shared" si="15"/>
        <v>330428.01</v>
      </c>
      <c r="F82" s="45">
        <f t="shared" si="0"/>
        <v>86.950858719568728</v>
      </c>
    </row>
    <row r="83" spans="1:6" ht="12.75" customHeight="1" x14ac:dyDescent="0.2">
      <c r="A83" s="63">
        <v>641</v>
      </c>
      <c r="B83" s="64" t="s">
        <v>169</v>
      </c>
      <c r="C83" s="247" t="s">
        <v>170</v>
      </c>
      <c r="D83" s="60">
        <f t="shared" ref="D83:E83" si="16">SUM(D84:D90)</f>
        <v>1203.83</v>
      </c>
      <c r="E83" s="60">
        <f t="shared" si="16"/>
        <v>394.01000000000005</v>
      </c>
      <c r="F83" s="45">
        <f t="shared" si="0"/>
        <v>32.729704360250203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0.21</v>
      </c>
      <c r="E85" s="194">
        <v>42.79</v>
      </c>
      <c r="F85" s="45" t="str">
        <f t="shared" si="0"/>
        <v>&gt;&gt;100</v>
      </c>
    </row>
    <row r="86" spans="1:6" ht="12.75" customHeight="1" x14ac:dyDescent="0.2">
      <c r="A86" s="63">
        <v>6414</v>
      </c>
      <c r="B86" s="64" t="s">
        <v>175</v>
      </c>
      <c r="C86" s="247" t="s">
        <v>176</v>
      </c>
      <c r="D86" s="194">
        <v>1203.6199999999999</v>
      </c>
      <c r="E86" s="194">
        <v>351.22</v>
      </c>
      <c r="F86" s="45">
        <f t="shared" si="0"/>
        <v>29.180306076668721</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378813.13</v>
      </c>
      <c r="E91" s="60">
        <f t="shared" si="17"/>
        <v>330034</v>
      </c>
      <c r="F91" s="45">
        <f t="shared" si="0"/>
        <v>87.123168090820926</v>
      </c>
    </row>
    <row r="92" spans="1:6" ht="12.75" customHeight="1" x14ac:dyDescent="0.2">
      <c r="A92" s="63">
        <v>6421</v>
      </c>
      <c r="B92" s="64" t="s">
        <v>187</v>
      </c>
      <c r="C92" s="247" t="s">
        <v>188</v>
      </c>
      <c r="D92" s="194">
        <v>44917.23</v>
      </c>
      <c r="E92" s="194">
        <v>45742.5</v>
      </c>
      <c r="F92" s="45">
        <f t="shared" si="0"/>
        <v>101.83731276394381</v>
      </c>
    </row>
    <row r="93" spans="1:6" ht="12.75" customHeight="1" x14ac:dyDescent="0.2">
      <c r="A93" s="63">
        <v>6422</v>
      </c>
      <c r="B93" s="64" t="s">
        <v>189</v>
      </c>
      <c r="C93" s="247" t="s">
        <v>190</v>
      </c>
      <c r="D93" s="194">
        <v>35024.28</v>
      </c>
      <c r="E93" s="194">
        <v>45333.45</v>
      </c>
      <c r="F93" s="45">
        <f t="shared" si="0"/>
        <v>129.43435239782229</v>
      </c>
    </row>
    <row r="94" spans="1:6" ht="12.75" customHeight="1" x14ac:dyDescent="0.2">
      <c r="A94" s="63">
        <v>6423</v>
      </c>
      <c r="B94" s="64" t="s">
        <v>191</v>
      </c>
      <c r="C94" s="247" t="s">
        <v>192</v>
      </c>
      <c r="D94" s="194">
        <v>298474.92</v>
      </c>
      <c r="E94" s="194">
        <v>238718.82</v>
      </c>
      <c r="F94" s="45">
        <f t="shared" si="0"/>
        <v>79.979523907737388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396.7</v>
      </c>
      <c r="E97" s="194">
        <v>239.23</v>
      </c>
      <c r="F97" s="45">
        <f t="shared" si="0"/>
        <v>60.305016385177709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673638.40000000002</v>
      </c>
      <c r="E106" s="60">
        <f>E107+E112+E120+E124</f>
        <v>1268978.06</v>
      </c>
      <c r="F106" s="45">
        <f t="shared" si="0"/>
        <v>188.37674039959717</v>
      </c>
    </row>
    <row r="107" spans="1:6" ht="12.75" customHeight="1" x14ac:dyDescent="0.2">
      <c r="A107" s="63">
        <v>651</v>
      </c>
      <c r="B107" s="64" t="s">
        <v>217</v>
      </c>
      <c r="C107" s="247" t="s">
        <v>218</v>
      </c>
      <c r="D107" s="60">
        <f t="shared" ref="D107:E107" si="19">SUM(D108:D111)</f>
        <v>100407.58</v>
      </c>
      <c r="E107" s="60">
        <f t="shared" si="19"/>
        <v>99415.56</v>
      </c>
      <c r="F107" s="45">
        <f t="shared" si="0"/>
        <v>99.012006862430098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8367.8700000000008</v>
      </c>
      <c r="E109" s="194">
        <v>10450</v>
      </c>
      <c r="F109" s="45">
        <f t="shared" si="0"/>
        <v>124.88243722715578</v>
      </c>
    </row>
    <row r="110" spans="1:6" ht="12.75" customHeight="1" x14ac:dyDescent="0.2">
      <c r="A110" s="63">
        <v>6513</v>
      </c>
      <c r="B110" s="64" t="s">
        <v>223</v>
      </c>
      <c r="C110" s="247" t="s">
        <v>224</v>
      </c>
      <c r="D110" s="194">
        <v>766.6</v>
      </c>
      <c r="E110" s="194">
        <v>278.45</v>
      </c>
      <c r="F110" s="45">
        <f t="shared" si="0"/>
        <v>36.32272371510566</v>
      </c>
    </row>
    <row r="111" spans="1:6" ht="12.75" customHeight="1" x14ac:dyDescent="0.2">
      <c r="A111" s="63">
        <v>6514</v>
      </c>
      <c r="B111" s="64" t="s">
        <v>225</v>
      </c>
      <c r="C111" s="247" t="s">
        <v>226</v>
      </c>
      <c r="D111" s="194">
        <v>91273.11</v>
      </c>
      <c r="E111" s="194">
        <v>88687.11</v>
      </c>
      <c r="F111" s="45">
        <f t="shared" si="0"/>
        <v>97.166744948210919</v>
      </c>
    </row>
    <row r="112" spans="1:6" ht="12.75" customHeight="1" x14ac:dyDescent="0.2">
      <c r="A112" s="63">
        <v>652</v>
      </c>
      <c r="B112" s="64" t="s">
        <v>227</v>
      </c>
      <c r="C112" s="247" t="s">
        <v>228</v>
      </c>
      <c r="D112" s="60">
        <f t="shared" ref="D112:E112" si="20">SUM(D113:D119)</f>
        <v>59818.83</v>
      </c>
      <c r="E112" s="60">
        <f t="shared" si="20"/>
        <v>485006.95999999996</v>
      </c>
      <c r="F112" s="45">
        <f t="shared" si="0"/>
        <v>810.79312316874132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1089.33</v>
      </c>
      <c r="E114" s="194">
        <v>50.79</v>
      </c>
      <c r="F114" s="45">
        <f t="shared" si="0"/>
        <v>4.662498967255102</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58729.5</v>
      </c>
      <c r="E117" s="194">
        <v>484956.17</v>
      </c>
      <c r="F117" s="45">
        <f t="shared" si="0"/>
        <v>825.74544309078067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513411.99</v>
      </c>
      <c r="E120" s="60">
        <f t="shared" si="21"/>
        <v>684555.54</v>
      </c>
      <c r="F120" s="45">
        <f t="shared" si="0"/>
        <v>133.33454483600977</v>
      </c>
    </row>
    <row r="121" spans="1:6" ht="12.75" customHeight="1" x14ac:dyDescent="0.2">
      <c r="A121" s="63">
        <v>6531</v>
      </c>
      <c r="B121" s="64" t="s">
        <v>245</v>
      </c>
      <c r="C121" s="247" t="s">
        <v>246</v>
      </c>
      <c r="D121" s="194">
        <v>204161.54</v>
      </c>
      <c r="E121" s="194">
        <v>365562.9</v>
      </c>
      <c r="F121" s="45">
        <f t="shared" si="0"/>
        <v>179.05571245201227</v>
      </c>
    </row>
    <row r="122" spans="1:6" ht="12.75" customHeight="1" x14ac:dyDescent="0.2">
      <c r="A122" s="63">
        <v>6532</v>
      </c>
      <c r="B122" s="64" t="s">
        <v>247</v>
      </c>
      <c r="C122" s="247" t="s">
        <v>248</v>
      </c>
      <c r="D122" s="194">
        <v>309250.45</v>
      </c>
      <c r="E122" s="194">
        <v>318992.64000000001</v>
      </c>
      <c r="F122" s="45">
        <f t="shared" si="0"/>
        <v>103.15025895677759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53150.45</v>
      </c>
      <c r="E125" s="60">
        <f t="shared" si="22"/>
        <v>19602.98</v>
      </c>
      <c r="F125" s="45">
        <f t="shared" si="0"/>
        <v>36.882058383325074</v>
      </c>
    </row>
    <row r="126" spans="1:6" ht="12.75" customHeight="1" x14ac:dyDescent="0.2">
      <c r="A126" s="63">
        <v>661</v>
      </c>
      <c r="B126" s="65" t="s">
        <v>255</v>
      </c>
      <c r="C126" s="247" t="s">
        <v>256</v>
      </c>
      <c r="D126" s="60">
        <f t="shared" ref="D126:E126" si="23">SUM(D127:D128)</f>
        <v>43417.35</v>
      </c>
      <c r="E126" s="60">
        <f t="shared" si="23"/>
        <v>12792.98</v>
      </c>
      <c r="F126" s="45">
        <f t="shared" si="0"/>
        <v>29.465133178326177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43417.35</v>
      </c>
      <c r="E128" s="194">
        <v>12792.98</v>
      </c>
      <c r="F128" s="45">
        <f t="shared" si="0"/>
        <v>29.465133178326177</v>
      </c>
    </row>
    <row r="129" spans="1:6" ht="36" x14ac:dyDescent="0.2">
      <c r="A129" s="63">
        <v>663</v>
      </c>
      <c r="B129" s="182" t="s">
        <v>261</v>
      </c>
      <c r="C129" s="247" t="s">
        <v>262</v>
      </c>
      <c r="D129" s="60">
        <f t="shared" ref="D129:E129" si="24">SUM(D130:D133)</f>
        <v>9733.1</v>
      </c>
      <c r="E129" s="60">
        <f t="shared" si="24"/>
        <v>6810</v>
      </c>
      <c r="F129" s="45">
        <f t="shared" si="0"/>
        <v>69.967430726079044</v>
      </c>
    </row>
    <row r="130" spans="1:6" ht="12.75" customHeight="1" x14ac:dyDescent="0.2">
      <c r="A130" s="63">
        <v>6631</v>
      </c>
      <c r="B130" s="65" t="s">
        <v>263</v>
      </c>
      <c r="C130" s="247" t="s">
        <v>264</v>
      </c>
      <c r="D130" s="194">
        <v>6310</v>
      </c>
      <c r="E130" s="194">
        <v>6810</v>
      </c>
      <c r="F130" s="45">
        <f t="shared" si="0"/>
        <v>107.92393026941363</v>
      </c>
    </row>
    <row r="131" spans="1:6" ht="12.75" customHeight="1" x14ac:dyDescent="0.2">
      <c r="A131" s="63">
        <v>6632</v>
      </c>
      <c r="B131" s="182" t="s">
        <v>265</v>
      </c>
      <c r="C131" s="247" t="s">
        <v>266</v>
      </c>
      <c r="D131" s="194">
        <v>3423.1</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12304.41</v>
      </c>
      <c r="E140" s="60">
        <f t="shared" si="28"/>
        <v>6043.94</v>
      </c>
      <c r="F140" s="45">
        <f t="shared" si="26"/>
        <v>49.120112219927648</v>
      </c>
    </row>
    <row r="141" spans="1:6" ht="12.75" customHeight="1" x14ac:dyDescent="0.2">
      <c r="A141" s="63">
        <v>681</v>
      </c>
      <c r="B141" s="65" t="s">
        <v>285</v>
      </c>
      <c r="C141" s="247" t="s">
        <v>286</v>
      </c>
      <c r="D141" s="60">
        <f t="shared" ref="D141:E141" si="29">SUM(D142:D150)</f>
        <v>6825</v>
      </c>
      <c r="E141" s="60">
        <f t="shared" si="29"/>
        <v>30</v>
      </c>
      <c r="F141" s="45">
        <f t="shared" si="26"/>
        <v>0.43956043956043955</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6525</v>
      </c>
      <c r="E146" s="194">
        <v>30</v>
      </c>
      <c r="F146" s="45">
        <f t="shared" si="26"/>
        <v>0.45977011494252873</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300</v>
      </c>
      <c r="E149" s="194">
        <v>0</v>
      </c>
      <c r="F149" s="45">
        <f t="shared" si="26"/>
        <v>0</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5479.41</v>
      </c>
      <c r="E151" s="194">
        <v>6013.94</v>
      </c>
      <c r="F151" s="45">
        <f t="shared" si="26"/>
        <v>109.75524737152358</v>
      </c>
    </row>
    <row r="152" spans="1:6" ht="12.75" customHeight="1" x14ac:dyDescent="0.2">
      <c r="A152" s="63">
        <v>3</v>
      </c>
      <c r="B152" s="64" t="s">
        <v>307</v>
      </c>
      <c r="C152" s="247" t="s">
        <v>13</v>
      </c>
      <c r="D152" s="60">
        <f>D153+D164+D202+D221+D230+D262+D273</f>
        <v>2796612.4799999995</v>
      </c>
      <c r="E152" s="60">
        <f>E153+E164+E202+E221+E230+E262+E273</f>
        <v>6845883.8600000003</v>
      </c>
      <c r="F152" s="45">
        <f t="shared" si="26"/>
        <v>244.79200850880852</v>
      </c>
    </row>
    <row r="153" spans="1:6" ht="12.75" customHeight="1" x14ac:dyDescent="0.2">
      <c r="A153" s="63">
        <v>31</v>
      </c>
      <c r="B153" s="64" t="s">
        <v>308</v>
      </c>
      <c r="C153" s="247" t="s">
        <v>309</v>
      </c>
      <c r="D153" s="60">
        <f t="shared" ref="D153:E153" si="30">D154+D159+D160</f>
        <v>718129.97000000009</v>
      </c>
      <c r="E153" s="60">
        <f t="shared" si="30"/>
        <v>985618.85999999987</v>
      </c>
      <c r="F153" s="45">
        <f t="shared" si="26"/>
        <v>137.24797754924498</v>
      </c>
    </row>
    <row r="154" spans="1:6" ht="12.75" customHeight="1" x14ac:dyDescent="0.2">
      <c r="A154" s="63">
        <v>311</v>
      </c>
      <c r="B154" s="64" t="s">
        <v>310</v>
      </c>
      <c r="C154" s="247" t="s">
        <v>311</v>
      </c>
      <c r="D154" s="60">
        <f t="shared" ref="D154:E154" si="31">SUM(D155:D158)</f>
        <v>582681.62</v>
      </c>
      <c r="E154" s="60">
        <f t="shared" si="31"/>
        <v>803456.95</v>
      </c>
      <c r="F154" s="45">
        <f t="shared" si="26"/>
        <v>137.88953047806794</v>
      </c>
    </row>
    <row r="155" spans="1:6" ht="12.75" customHeight="1" x14ac:dyDescent="0.2">
      <c r="A155" s="63">
        <v>3111</v>
      </c>
      <c r="B155" s="64" t="s">
        <v>312</v>
      </c>
      <c r="C155" s="247" t="s">
        <v>313</v>
      </c>
      <c r="D155" s="194">
        <v>582681.62</v>
      </c>
      <c r="E155" s="194">
        <v>803456.95</v>
      </c>
      <c r="F155" s="45">
        <f t="shared" si="26"/>
        <v>137.88953047806794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39313.93</v>
      </c>
      <c r="E159" s="194">
        <v>49800.95</v>
      </c>
      <c r="F159" s="45">
        <f t="shared" si="26"/>
        <v>126.67507420397808</v>
      </c>
    </row>
    <row r="160" spans="1:6" ht="12.75" customHeight="1" x14ac:dyDescent="0.2">
      <c r="A160" s="63">
        <v>313</v>
      </c>
      <c r="B160" s="65" t="s">
        <v>322</v>
      </c>
      <c r="C160" s="247" t="s">
        <v>323</v>
      </c>
      <c r="D160" s="60">
        <f t="shared" ref="D160:E160" si="32">SUM(D161:D163)</f>
        <v>96134.42</v>
      </c>
      <c r="E160" s="60">
        <f t="shared" si="32"/>
        <v>132360.95999999999</v>
      </c>
      <c r="F160" s="45">
        <f t="shared" si="26"/>
        <v>137.68321481525555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96134.42</v>
      </c>
      <c r="E162" s="194">
        <v>132360.95999999999</v>
      </c>
      <c r="F162" s="45">
        <f t="shared" si="26"/>
        <v>137.68321481525555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1078585.6599999999</v>
      </c>
      <c r="E164" s="60">
        <f>E165+E170+E178+E188+E189+E194</f>
        <v>1222420.05</v>
      </c>
      <c r="F164" s="45">
        <f t="shared" si="26"/>
        <v>113.33546285048885</v>
      </c>
    </row>
    <row r="165" spans="1:6" ht="12.75" customHeight="1" x14ac:dyDescent="0.2">
      <c r="A165" s="63">
        <v>321</v>
      </c>
      <c r="B165" s="64" t="s">
        <v>332</v>
      </c>
      <c r="C165" s="247" t="s">
        <v>333</v>
      </c>
      <c r="D165" s="60">
        <f t="shared" ref="D165:E165" si="33">SUM(D166:D169)</f>
        <v>25158.38</v>
      </c>
      <c r="E165" s="60">
        <f t="shared" si="33"/>
        <v>38552.130000000005</v>
      </c>
      <c r="F165" s="45">
        <f t="shared" si="26"/>
        <v>153.23772834339891</v>
      </c>
    </row>
    <row r="166" spans="1:6" ht="12.75" customHeight="1" x14ac:dyDescent="0.2">
      <c r="A166" s="63">
        <v>3211</v>
      </c>
      <c r="B166" s="64" t="s">
        <v>334</v>
      </c>
      <c r="C166" s="247" t="s">
        <v>335</v>
      </c>
      <c r="D166" s="194">
        <v>6850.83</v>
      </c>
      <c r="E166" s="194">
        <v>11161.97</v>
      </c>
      <c r="F166" s="45">
        <f t="shared" si="26"/>
        <v>162.92872542451059</v>
      </c>
    </row>
    <row r="167" spans="1:6" ht="12.75" customHeight="1" x14ac:dyDescent="0.2">
      <c r="A167" s="63">
        <v>3212</v>
      </c>
      <c r="B167" s="64" t="s">
        <v>336</v>
      </c>
      <c r="C167" s="247" t="s">
        <v>337</v>
      </c>
      <c r="D167" s="194">
        <v>14604</v>
      </c>
      <c r="E167" s="194">
        <v>16458</v>
      </c>
      <c r="F167" s="45">
        <f t="shared" si="26"/>
        <v>112.69515201314708</v>
      </c>
    </row>
    <row r="168" spans="1:6" ht="12.75" customHeight="1" x14ac:dyDescent="0.2">
      <c r="A168" s="63">
        <v>3213</v>
      </c>
      <c r="B168" s="64" t="s">
        <v>338</v>
      </c>
      <c r="C168" s="247" t="s">
        <v>339</v>
      </c>
      <c r="D168" s="194">
        <v>3703.55</v>
      </c>
      <c r="E168" s="194">
        <v>10932.16</v>
      </c>
      <c r="F168" s="45">
        <f t="shared" si="26"/>
        <v>295.18056999365473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146047.76</v>
      </c>
      <c r="E170" s="60">
        <f t="shared" si="34"/>
        <v>154780.55000000002</v>
      </c>
      <c r="F170" s="45">
        <f t="shared" si="26"/>
        <v>105.97940701041905</v>
      </c>
    </row>
    <row r="171" spans="1:6" ht="12.75" customHeight="1" x14ac:dyDescent="0.2">
      <c r="A171" s="63">
        <v>3221</v>
      </c>
      <c r="B171" s="64" t="s">
        <v>344</v>
      </c>
      <c r="C171" s="247" t="s">
        <v>345</v>
      </c>
      <c r="D171" s="194">
        <v>15421.61</v>
      </c>
      <c r="E171" s="194">
        <v>15004.53</v>
      </c>
      <c r="F171" s="45">
        <f t="shared" si="26"/>
        <v>97.295483415804185</v>
      </c>
    </row>
    <row r="172" spans="1:6" ht="12.75" customHeight="1" x14ac:dyDescent="0.2">
      <c r="A172" s="63">
        <v>3222</v>
      </c>
      <c r="B172" s="64" t="s">
        <v>346</v>
      </c>
      <c r="C172" s="247" t="s">
        <v>347</v>
      </c>
      <c r="D172" s="194">
        <v>29996.67</v>
      </c>
      <c r="E172" s="194">
        <v>32137.09</v>
      </c>
      <c r="F172" s="45">
        <f t="shared" si="26"/>
        <v>107.13552537665014</v>
      </c>
    </row>
    <row r="173" spans="1:6" ht="12.75" customHeight="1" x14ac:dyDescent="0.2">
      <c r="A173" s="63">
        <v>3223</v>
      </c>
      <c r="B173" s="65" t="s">
        <v>348</v>
      </c>
      <c r="C173" s="247" t="s">
        <v>349</v>
      </c>
      <c r="D173" s="194">
        <v>82591.53</v>
      </c>
      <c r="E173" s="194">
        <v>91895.57</v>
      </c>
      <c r="F173" s="45">
        <f t="shared" si="26"/>
        <v>111.26512609707073</v>
      </c>
    </row>
    <row r="174" spans="1:6" ht="12.75" customHeight="1" x14ac:dyDescent="0.2">
      <c r="A174" s="63">
        <v>3224</v>
      </c>
      <c r="B174" s="65" t="s">
        <v>350</v>
      </c>
      <c r="C174" s="247" t="s">
        <v>351</v>
      </c>
      <c r="D174" s="194">
        <v>12179.13</v>
      </c>
      <c r="E174" s="194">
        <v>11434.04</v>
      </c>
      <c r="F174" s="45">
        <f t="shared" si="26"/>
        <v>93.882239535993136</v>
      </c>
    </row>
    <row r="175" spans="1:6" ht="12.75" customHeight="1" x14ac:dyDescent="0.2">
      <c r="A175" s="63">
        <v>3225</v>
      </c>
      <c r="B175" s="65" t="s">
        <v>352</v>
      </c>
      <c r="C175" s="247" t="s">
        <v>353</v>
      </c>
      <c r="D175" s="194">
        <v>5858.82</v>
      </c>
      <c r="E175" s="194">
        <v>4309.32</v>
      </c>
      <c r="F175" s="45">
        <f t="shared" si="26"/>
        <v>73.552694911261995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817879.82</v>
      </c>
      <c r="E178" s="60">
        <f t="shared" si="35"/>
        <v>911785.57</v>
      </c>
      <c r="F178" s="45">
        <f t="shared" si="26"/>
        <v>111.4816074077974</v>
      </c>
    </row>
    <row r="179" spans="1:6" ht="12.75" customHeight="1" x14ac:dyDescent="0.2">
      <c r="A179" s="63">
        <v>3231</v>
      </c>
      <c r="B179" s="65" t="s">
        <v>360</v>
      </c>
      <c r="C179" s="247" t="s">
        <v>361</v>
      </c>
      <c r="D179" s="194">
        <v>20602.29</v>
      </c>
      <c r="E179" s="194">
        <v>23442.67</v>
      </c>
      <c r="F179" s="45">
        <f t="shared" si="26"/>
        <v>113.78671982580575</v>
      </c>
    </row>
    <row r="180" spans="1:6" ht="12.75" customHeight="1" x14ac:dyDescent="0.2">
      <c r="A180" s="63">
        <v>3232</v>
      </c>
      <c r="B180" s="65" t="s">
        <v>362</v>
      </c>
      <c r="C180" s="247" t="s">
        <v>363</v>
      </c>
      <c r="D180" s="194">
        <v>124183.23</v>
      </c>
      <c r="E180" s="194">
        <v>157320.31</v>
      </c>
      <c r="F180" s="45">
        <f t="shared" si="26"/>
        <v>126.68402166701576</v>
      </c>
    </row>
    <row r="181" spans="1:6" ht="12.75" customHeight="1" x14ac:dyDescent="0.2">
      <c r="A181" s="63">
        <v>3233</v>
      </c>
      <c r="B181" s="65" t="s">
        <v>364</v>
      </c>
      <c r="C181" s="247" t="s">
        <v>365</v>
      </c>
      <c r="D181" s="194">
        <v>31350.89</v>
      </c>
      <c r="E181" s="194">
        <v>30342.19</v>
      </c>
      <c r="F181" s="45">
        <f t="shared" si="26"/>
        <v>96.782547481108196</v>
      </c>
    </row>
    <row r="182" spans="1:6" ht="12.75" customHeight="1" x14ac:dyDescent="0.2">
      <c r="A182" s="63">
        <v>3234</v>
      </c>
      <c r="B182" s="65" t="s">
        <v>366</v>
      </c>
      <c r="C182" s="247" t="s">
        <v>367</v>
      </c>
      <c r="D182" s="194">
        <v>179034.44</v>
      </c>
      <c r="E182" s="194">
        <v>202247.87</v>
      </c>
      <c r="F182" s="45">
        <f t="shared" si="26"/>
        <v>112.96590197952973</v>
      </c>
    </row>
    <row r="183" spans="1:6" ht="12.75" customHeight="1" x14ac:dyDescent="0.2">
      <c r="A183" s="63">
        <v>3235</v>
      </c>
      <c r="B183" s="64" t="s">
        <v>368</v>
      </c>
      <c r="C183" s="247" t="s">
        <v>369</v>
      </c>
      <c r="D183" s="194">
        <v>2650</v>
      </c>
      <c r="E183" s="194">
        <v>41177.78</v>
      </c>
      <c r="F183" s="45">
        <f t="shared" si="26"/>
        <v>1553.8784905660377</v>
      </c>
    </row>
    <row r="184" spans="1:6" ht="12.75" customHeight="1" x14ac:dyDescent="0.2">
      <c r="A184" s="63">
        <v>3236</v>
      </c>
      <c r="B184" s="64" t="s">
        <v>370</v>
      </c>
      <c r="C184" s="247" t="s">
        <v>371</v>
      </c>
      <c r="D184" s="194">
        <v>1055.1400000000001</v>
      </c>
      <c r="E184" s="194">
        <v>1072.05</v>
      </c>
      <c r="F184" s="45">
        <f t="shared" si="26"/>
        <v>101.60263093049262</v>
      </c>
    </row>
    <row r="185" spans="1:6" ht="12.75" customHeight="1" x14ac:dyDescent="0.2">
      <c r="A185" s="63">
        <v>3237</v>
      </c>
      <c r="B185" s="64" t="s">
        <v>372</v>
      </c>
      <c r="C185" s="247" t="s">
        <v>373</v>
      </c>
      <c r="D185" s="194">
        <v>275641.03999999998</v>
      </c>
      <c r="E185" s="194">
        <v>274788.8</v>
      </c>
      <c r="F185" s="45">
        <f t="shared" si="26"/>
        <v>99.690815271920314</v>
      </c>
    </row>
    <row r="186" spans="1:6" ht="12.75" customHeight="1" x14ac:dyDescent="0.2">
      <c r="A186" s="63">
        <v>3238</v>
      </c>
      <c r="B186" s="64" t="s">
        <v>374</v>
      </c>
      <c r="C186" s="247" t="s">
        <v>375</v>
      </c>
      <c r="D186" s="194">
        <v>40513.96</v>
      </c>
      <c r="E186" s="194">
        <v>39942.269999999997</v>
      </c>
      <c r="F186" s="45">
        <f t="shared" si="26"/>
        <v>98.588906144943607</v>
      </c>
    </row>
    <row r="187" spans="1:6" ht="12.75" customHeight="1" x14ac:dyDescent="0.2">
      <c r="A187" s="63">
        <v>3239</v>
      </c>
      <c r="B187" s="64" t="s">
        <v>376</v>
      </c>
      <c r="C187" s="247" t="s">
        <v>377</v>
      </c>
      <c r="D187" s="194">
        <v>142848.82999999999</v>
      </c>
      <c r="E187" s="194">
        <v>141451.63</v>
      </c>
      <c r="F187" s="45">
        <f t="shared" si="26"/>
        <v>99.021903084540497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89499.700000000012</v>
      </c>
      <c r="E194" s="60">
        <f t="shared" si="36"/>
        <v>117301.8</v>
      </c>
      <c r="F194" s="45">
        <f t="shared" si="26"/>
        <v>131.06390300749609</v>
      </c>
    </row>
    <row r="195" spans="1:6" ht="12.75" customHeight="1" x14ac:dyDescent="0.2">
      <c r="A195" s="63">
        <v>3291</v>
      </c>
      <c r="B195" s="183" t="s">
        <v>392</v>
      </c>
      <c r="C195" s="247" t="s">
        <v>393</v>
      </c>
      <c r="D195" s="194">
        <v>6137.68</v>
      </c>
      <c r="E195" s="194">
        <v>18518.259999999998</v>
      </c>
      <c r="F195" s="45">
        <f t="shared" si="26"/>
        <v>301.71432854107735</v>
      </c>
    </row>
    <row r="196" spans="1:6" ht="12.75" customHeight="1" x14ac:dyDescent="0.2">
      <c r="A196" s="63">
        <v>3292</v>
      </c>
      <c r="B196" s="64" t="s">
        <v>394</v>
      </c>
      <c r="C196" s="247" t="s">
        <v>395</v>
      </c>
      <c r="D196" s="194">
        <v>8929.35</v>
      </c>
      <c r="E196" s="194">
        <v>11501.22</v>
      </c>
      <c r="F196" s="45">
        <f t="shared" si="26"/>
        <v>128.80243242789226</v>
      </c>
    </row>
    <row r="197" spans="1:6" ht="12.75" customHeight="1" x14ac:dyDescent="0.2">
      <c r="A197" s="63">
        <v>3293</v>
      </c>
      <c r="B197" s="64" t="s">
        <v>396</v>
      </c>
      <c r="C197" s="247" t="s">
        <v>397</v>
      </c>
      <c r="D197" s="194">
        <v>27114.240000000002</v>
      </c>
      <c r="E197" s="194">
        <v>48630.47</v>
      </c>
      <c r="F197" s="45">
        <f t="shared" si="26"/>
        <v>179.35398521219844</v>
      </c>
    </row>
    <row r="198" spans="1:6" ht="12.75" customHeight="1" x14ac:dyDescent="0.2">
      <c r="A198" s="63">
        <v>3294</v>
      </c>
      <c r="B198" s="64" t="s">
        <v>398</v>
      </c>
      <c r="C198" s="247" t="s">
        <v>399</v>
      </c>
      <c r="D198" s="194">
        <v>7419.21</v>
      </c>
      <c r="E198" s="194">
        <v>7396.55</v>
      </c>
      <c r="F198" s="45">
        <f t="shared" si="26"/>
        <v>99.694576646300618</v>
      </c>
    </row>
    <row r="199" spans="1:6" ht="12.75" customHeight="1" x14ac:dyDescent="0.2">
      <c r="A199" s="63">
        <v>3295</v>
      </c>
      <c r="B199" s="64" t="s">
        <v>400</v>
      </c>
      <c r="C199" s="247" t="s">
        <v>401</v>
      </c>
      <c r="D199" s="194">
        <v>1123.74</v>
      </c>
      <c r="E199" s="194">
        <v>984.58</v>
      </c>
      <c r="F199" s="45">
        <f t="shared" si="26"/>
        <v>87.616352537063733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38775.480000000003</v>
      </c>
      <c r="E201" s="194">
        <v>30270.720000000001</v>
      </c>
      <c r="F201" s="45">
        <f t="shared" si="26"/>
        <v>78.066654494025599</v>
      </c>
    </row>
    <row r="202" spans="1:6" ht="12.75" customHeight="1" x14ac:dyDescent="0.2">
      <c r="A202" s="63">
        <v>34</v>
      </c>
      <c r="B202" s="183" t="s">
        <v>406</v>
      </c>
      <c r="C202" s="247" t="s">
        <v>407</v>
      </c>
      <c r="D202" s="60">
        <f t="shared" ref="D202:E202" si="37">D203+D208+D216</f>
        <v>286488.51</v>
      </c>
      <c r="E202" s="60">
        <f t="shared" si="37"/>
        <v>4010134.21</v>
      </c>
      <c r="F202" s="45">
        <f t="shared" si="26"/>
        <v>1399.7539412662657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286488.51</v>
      </c>
      <c r="E216" s="60">
        <f t="shared" si="40"/>
        <v>4010134.21</v>
      </c>
      <c r="F216" s="45">
        <f t="shared" si="26"/>
        <v>1399.7539412662657</v>
      </c>
    </row>
    <row r="217" spans="1:6" ht="12.75" customHeight="1" x14ac:dyDescent="0.2">
      <c r="A217" s="63">
        <v>3431</v>
      </c>
      <c r="B217" s="182" t="s">
        <v>436</v>
      </c>
      <c r="C217" s="247" t="s">
        <v>437</v>
      </c>
      <c r="D217" s="194">
        <v>4787.96</v>
      </c>
      <c r="E217" s="194">
        <v>5824.67</v>
      </c>
      <c r="F217" s="45">
        <f t="shared" si="26"/>
        <v>121.6524365282918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123.86</v>
      </c>
      <c r="E219" s="194">
        <v>230.06</v>
      </c>
      <c r="F219" s="45">
        <f t="shared" si="26"/>
        <v>185.74196673663815</v>
      </c>
    </row>
    <row r="220" spans="1:6" ht="12.75" customHeight="1" x14ac:dyDescent="0.2">
      <c r="A220" s="63">
        <v>3434</v>
      </c>
      <c r="B220" s="65" t="s">
        <v>442</v>
      </c>
      <c r="C220" s="247" t="s">
        <v>443</v>
      </c>
      <c r="D220" s="194">
        <v>281576.69</v>
      </c>
      <c r="E220" s="194">
        <v>4004079.48</v>
      </c>
      <c r="F220" s="45">
        <f t="shared" si="26"/>
        <v>1422.0209350425989</v>
      </c>
    </row>
    <row r="221" spans="1:6" ht="12.75" customHeight="1" x14ac:dyDescent="0.2">
      <c r="A221" s="63">
        <v>35</v>
      </c>
      <c r="B221" s="65" t="s">
        <v>444</v>
      </c>
      <c r="C221" s="247" t="s">
        <v>445</v>
      </c>
      <c r="D221" s="60">
        <f t="shared" ref="D221:E221" si="41">D222+D225+D229</f>
        <v>29786.83</v>
      </c>
      <c r="E221" s="60">
        <f t="shared" si="41"/>
        <v>24075.1</v>
      </c>
      <c r="F221" s="45">
        <f t="shared" si="26"/>
        <v>80.824646328595549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29786.83</v>
      </c>
      <c r="E225" s="60">
        <f t="shared" si="43"/>
        <v>24075.1</v>
      </c>
      <c r="F225" s="45">
        <f t="shared" si="26"/>
        <v>80.824646328595549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29786.83</v>
      </c>
      <c r="E228" s="194">
        <v>24075.1</v>
      </c>
      <c r="F228" s="45">
        <f t="shared" si="26"/>
        <v>80.824646328595549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37603.21</v>
      </c>
      <c r="E230" s="60">
        <f>E231+E234+E237+E242+E246+E250+E254+E257</f>
        <v>23092.739999999998</v>
      </c>
      <c r="F230" s="45">
        <f t="shared" ref="F230:F245" si="44">IF(D230&lt;&gt;0,IF(E230/D230&gt;=100,"&gt;&gt;100",E230/D230*100),"-")</f>
        <v>61.411618848497241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37603.21</v>
      </c>
      <c r="E246" s="60">
        <f t="shared" si="48"/>
        <v>23092.739999999998</v>
      </c>
      <c r="F246" s="45">
        <f t="shared" ref="F246:F249" si="49">IF(D246&lt;&gt;0,IF(E246/D246&gt;=100,"&gt;&gt;100",E246/D246*100),"-")</f>
        <v>61.411618848497241</v>
      </c>
    </row>
    <row r="247" spans="1:6" ht="12.75" customHeight="1" x14ac:dyDescent="0.2">
      <c r="A247" s="63" t="s">
        <v>493</v>
      </c>
      <c r="B247" s="64" t="s">
        <v>494</v>
      </c>
      <c r="C247" s="247" t="s">
        <v>493</v>
      </c>
      <c r="D247" s="194">
        <v>12365.21</v>
      </c>
      <c r="E247" s="194">
        <v>13092.74</v>
      </c>
      <c r="F247" s="45">
        <f t="shared" si="49"/>
        <v>105.88368495156976</v>
      </c>
    </row>
    <row r="248" spans="1:6" ht="12.75" customHeight="1" x14ac:dyDescent="0.2">
      <c r="A248" s="63" t="s">
        <v>495</v>
      </c>
      <c r="B248" s="64" t="s">
        <v>496</v>
      </c>
      <c r="C248" s="247" t="s">
        <v>495</v>
      </c>
      <c r="D248" s="194">
        <v>25238</v>
      </c>
      <c r="E248" s="194">
        <v>10000</v>
      </c>
      <c r="F248" s="45">
        <f t="shared" si="49"/>
        <v>39.622791029400112</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70977.67</v>
      </c>
      <c r="E262" s="60">
        <f t="shared" si="55"/>
        <v>82009.459999999992</v>
      </c>
      <c r="F262" s="45">
        <f t="shared" ref="F262:F268" si="56">IF(D262&lt;&gt;0,IF(E262/D262&gt;=100,"&gt;&gt;100",E262/D262*100),"-")</f>
        <v>115.54262065801821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70977.67</v>
      </c>
      <c r="E269" s="60">
        <f t="shared" si="58"/>
        <v>82009.459999999992</v>
      </c>
      <c r="F269" s="45">
        <f t="shared" ref="F269:F272" si="59">IF(D269&lt;&gt;0,IF(E269/D269&gt;=100,"&gt;&gt;100",E269/D269*100),"-")</f>
        <v>115.54262065801821</v>
      </c>
    </row>
    <row r="270" spans="1:6" ht="12.75" customHeight="1" x14ac:dyDescent="0.2">
      <c r="A270" s="63">
        <v>3721</v>
      </c>
      <c r="B270" s="65" t="s">
        <v>533</v>
      </c>
      <c r="C270" s="247" t="s">
        <v>534</v>
      </c>
      <c r="D270" s="194">
        <v>67913</v>
      </c>
      <c r="E270" s="194">
        <v>79475.95</v>
      </c>
      <c r="F270" s="45">
        <f t="shared" si="59"/>
        <v>117.02612165564766</v>
      </c>
    </row>
    <row r="271" spans="1:6" ht="12.75" customHeight="1" x14ac:dyDescent="0.2">
      <c r="A271" s="63">
        <v>3722</v>
      </c>
      <c r="B271" s="65" t="s">
        <v>535</v>
      </c>
      <c r="C271" s="247" t="s">
        <v>536</v>
      </c>
      <c r="D271" s="194">
        <v>3064.67</v>
      </c>
      <c r="E271" s="194">
        <v>2533.5100000000002</v>
      </c>
      <c r="F271" s="45">
        <f t="shared" si="59"/>
        <v>82.668280761060743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575040.63</v>
      </c>
      <c r="E273" s="60">
        <f t="shared" si="60"/>
        <v>498533.44</v>
      </c>
      <c r="F273" s="45">
        <f t="shared" ref="F273:F277" si="61">IF(D273&lt;&gt;0,IF(E273/D273&gt;=100,"&gt;&gt;100",E273/D273*100),"-")</f>
        <v>86.695341857844028</v>
      </c>
    </row>
    <row r="274" spans="1:6" ht="12.75" customHeight="1" x14ac:dyDescent="0.2">
      <c r="A274" s="63">
        <v>381</v>
      </c>
      <c r="B274" s="64" t="s">
        <v>541</v>
      </c>
      <c r="C274" s="247" t="s">
        <v>542</v>
      </c>
      <c r="D274" s="60">
        <f t="shared" ref="D274:E274" si="62">SUM(D275:D277)</f>
        <v>356101.65</v>
      </c>
      <c r="E274" s="60">
        <f t="shared" si="62"/>
        <v>429981.44</v>
      </c>
      <c r="F274" s="45">
        <f t="shared" si="61"/>
        <v>120.74682608182241</v>
      </c>
    </row>
    <row r="275" spans="1:6" ht="12.75" customHeight="1" x14ac:dyDescent="0.2">
      <c r="A275" s="63">
        <v>3811</v>
      </c>
      <c r="B275" s="64" t="s">
        <v>543</v>
      </c>
      <c r="C275" s="247" t="s">
        <v>544</v>
      </c>
      <c r="D275" s="194">
        <v>356101.65</v>
      </c>
      <c r="E275" s="194">
        <v>429981.44</v>
      </c>
      <c r="F275" s="45">
        <f t="shared" si="61"/>
        <v>120.74682608182241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67200</v>
      </c>
      <c r="E278" s="60">
        <f t="shared" si="63"/>
        <v>45500</v>
      </c>
      <c r="F278" s="45">
        <f t="shared" ref="F278:F282" si="64">IF(D278&lt;&gt;0,IF(E278/D278&gt;=100,"&gt;&gt;100",E278/D278*100),"-")</f>
        <v>67.708333333333343</v>
      </c>
    </row>
    <row r="279" spans="1:6" ht="12.75" customHeight="1" x14ac:dyDescent="0.2">
      <c r="A279" s="63">
        <v>3821</v>
      </c>
      <c r="B279" s="64" t="s">
        <v>551</v>
      </c>
      <c r="C279" s="247" t="s">
        <v>552</v>
      </c>
      <c r="D279" s="194">
        <v>67200</v>
      </c>
      <c r="E279" s="194">
        <v>45500</v>
      </c>
      <c r="F279" s="45">
        <f t="shared" si="64"/>
        <v>67.708333333333343</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151738.98000000001</v>
      </c>
      <c r="E289" s="60">
        <f t="shared" si="67"/>
        <v>23052</v>
      </c>
      <c r="F289" s="45">
        <f t="shared" si="66"/>
        <v>15.1918775254717</v>
      </c>
    </row>
    <row r="290" spans="1:6" ht="24" x14ac:dyDescent="0.2">
      <c r="A290" s="63">
        <v>3861</v>
      </c>
      <c r="B290" s="64" t="s">
        <v>572</v>
      </c>
      <c r="C290" s="247" t="s">
        <v>573</v>
      </c>
      <c r="D290" s="194">
        <v>151738.98000000001</v>
      </c>
      <c r="E290" s="194">
        <v>23052</v>
      </c>
      <c r="F290" s="45">
        <f t="shared" si="66"/>
        <v>15.1918775254717</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2796612.4799999995</v>
      </c>
      <c r="E299" s="60">
        <f>E152-E297+E298</f>
        <v>6845883.8600000003</v>
      </c>
      <c r="F299" s="45">
        <f t="shared" si="68"/>
        <v>244.79200850880852</v>
      </c>
    </row>
    <row r="300" spans="1:6" ht="12.75" customHeight="1" x14ac:dyDescent="0.2">
      <c r="A300" s="63" t="s">
        <v>582</v>
      </c>
      <c r="B300" s="64" t="s">
        <v>593</v>
      </c>
      <c r="C300" s="247" t="s">
        <v>594</v>
      </c>
      <c r="D300" s="60">
        <f>IF(D6&gt;=D299,D6-D299,0)</f>
        <v>1024815.6200000006</v>
      </c>
      <c r="E300" s="60">
        <f>IF(E6&gt;=E299,E6-E299,0)</f>
        <v>0</v>
      </c>
      <c r="F300" s="45">
        <f t="shared" si="68"/>
        <v>0</v>
      </c>
    </row>
    <row r="301" spans="1:6" ht="12.75" customHeight="1" x14ac:dyDescent="0.2">
      <c r="A301" s="63" t="s">
        <v>582</v>
      </c>
      <c r="B301" s="64" t="s">
        <v>595</v>
      </c>
      <c r="C301" s="247" t="s">
        <v>596</v>
      </c>
      <c r="D301" s="60">
        <f>IF(D299&gt;=D6,D299-D6,0)</f>
        <v>0</v>
      </c>
      <c r="E301" s="60">
        <f>IF(E299&gt;=E6,E299-E6,0)</f>
        <v>2093513.7699999996</v>
      </c>
      <c r="F301" s="45" t="str">
        <f t="shared" si="68"/>
        <v>-</v>
      </c>
    </row>
    <row r="302" spans="1:6" ht="12.75" customHeight="1" x14ac:dyDescent="0.2">
      <c r="A302" s="63">
        <v>92211</v>
      </c>
      <c r="B302" s="64" t="s">
        <v>597</v>
      </c>
      <c r="C302" s="247" t="s">
        <v>598</v>
      </c>
      <c r="D302" s="194">
        <v>697996.68</v>
      </c>
      <c r="E302" s="194">
        <v>737296.7</v>
      </c>
      <c r="F302" s="45">
        <f t="shared" si="68"/>
        <v>105.6304021388755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241068.62</v>
      </c>
      <c r="E304" s="194">
        <v>816031.9</v>
      </c>
      <c r="F304" s="45">
        <f t="shared" si="68"/>
        <v>338.5060652025137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5360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5360</v>
      </c>
      <c r="E309" s="60">
        <f t="shared" si="73"/>
        <v>0</v>
      </c>
      <c r="F309" s="45">
        <f t="shared" si="72"/>
        <v>0</v>
      </c>
    </row>
    <row r="310" spans="1:6" ht="24" x14ac:dyDescent="0.2">
      <c r="A310" s="63">
        <v>711</v>
      </c>
      <c r="B310" s="64" t="s">
        <v>612</v>
      </c>
      <c r="C310" s="247" t="s">
        <v>613</v>
      </c>
      <c r="D310" s="60">
        <f t="shared" ref="D310:E310" si="74">SUM(D311:D313)</f>
        <v>5360</v>
      </c>
      <c r="E310" s="60">
        <f t="shared" si="74"/>
        <v>0</v>
      </c>
      <c r="F310" s="45">
        <f t="shared" si="72"/>
        <v>0</v>
      </c>
    </row>
    <row r="311" spans="1:6" ht="12.75" customHeight="1" x14ac:dyDescent="0.2">
      <c r="A311" s="63">
        <v>7111</v>
      </c>
      <c r="B311" s="64" t="s">
        <v>614</v>
      </c>
      <c r="C311" s="247" t="s">
        <v>615</v>
      </c>
      <c r="D311" s="194">
        <v>5360</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988915.24999999988</v>
      </c>
      <c r="E360" s="60">
        <f t="shared" si="86"/>
        <v>1495098.97</v>
      </c>
      <c r="F360" s="45">
        <f t="shared" si="72"/>
        <v>151.1857532786556</v>
      </c>
    </row>
    <row r="361" spans="1:6" ht="12.75" customHeight="1" x14ac:dyDescent="0.2">
      <c r="A361" s="63">
        <v>41</v>
      </c>
      <c r="B361" s="64" t="s">
        <v>714</v>
      </c>
      <c r="C361" s="247" t="s">
        <v>715</v>
      </c>
      <c r="D361" s="60">
        <f t="shared" ref="D361:E361" si="87">D362+D366</f>
        <v>42913.75</v>
      </c>
      <c r="E361" s="60">
        <f t="shared" si="87"/>
        <v>26598</v>
      </c>
      <c r="F361" s="45">
        <f t="shared" si="72"/>
        <v>61.980134572252489</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42913.75</v>
      </c>
      <c r="E366" s="60">
        <f t="shared" si="89"/>
        <v>26598</v>
      </c>
      <c r="F366" s="45">
        <f t="shared" si="72"/>
        <v>61.980134572252489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42913.75</v>
      </c>
      <c r="E370" s="194">
        <v>26598</v>
      </c>
      <c r="F370" s="45">
        <f t="shared" si="72"/>
        <v>61.980134572252489</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864797.91999999993</v>
      </c>
      <c r="E373" s="60">
        <f t="shared" si="90"/>
        <v>1123671.74</v>
      </c>
      <c r="F373" s="45">
        <f t="shared" si="72"/>
        <v>129.93460252540848</v>
      </c>
    </row>
    <row r="374" spans="1:6" ht="12.75" customHeight="1" x14ac:dyDescent="0.2">
      <c r="A374" s="63">
        <v>421</v>
      </c>
      <c r="B374" s="64" t="s">
        <v>732</v>
      </c>
      <c r="C374" s="247" t="s">
        <v>733</v>
      </c>
      <c r="D374" s="60">
        <f t="shared" ref="D374:E374" si="91">SUM(D375:D378)</f>
        <v>661702.59</v>
      </c>
      <c r="E374" s="60">
        <f t="shared" si="91"/>
        <v>884993.91</v>
      </c>
      <c r="F374" s="45">
        <f t="shared" si="72"/>
        <v>133.74496690424019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434435.44</v>
      </c>
      <c r="F376" s="45" t="str">
        <f t="shared" si="72"/>
        <v>-</v>
      </c>
    </row>
    <row r="377" spans="1:6" ht="12.75" customHeight="1" x14ac:dyDescent="0.2">
      <c r="A377" s="63">
        <v>4213</v>
      </c>
      <c r="B377" s="64" t="s">
        <v>642</v>
      </c>
      <c r="C377" s="247" t="s">
        <v>736</v>
      </c>
      <c r="D377" s="194">
        <v>39285</v>
      </c>
      <c r="E377" s="194">
        <v>23714.33</v>
      </c>
      <c r="F377" s="45">
        <f t="shared" si="72"/>
        <v>60.364846633575162</v>
      </c>
    </row>
    <row r="378" spans="1:6" ht="12.75" customHeight="1" x14ac:dyDescent="0.2">
      <c r="A378" s="63">
        <v>4214</v>
      </c>
      <c r="B378" s="64" t="s">
        <v>644</v>
      </c>
      <c r="C378" s="247" t="s">
        <v>737</v>
      </c>
      <c r="D378" s="194">
        <v>622417.59</v>
      </c>
      <c r="E378" s="194">
        <v>426844.14</v>
      </c>
      <c r="F378" s="45">
        <f t="shared" si="72"/>
        <v>68.578418550156982</v>
      </c>
    </row>
    <row r="379" spans="1:6" ht="12.75" customHeight="1" x14ac:dyDescent="0.2">
      <c r="A379" s="63">
        <v>422</v>
      </c>
      <c r="B379" s="64" t="s">
        <v>738</v>
      </c>
      <c r="C379" s="247" t="s">
        <v>739</v>
      </c>
      <c r="D379" s="60">
        <f t="shared" ref="D379:E379" si="92">SUM(D380:D387)</f>
        <v>144129.89000000001</v>
      </c>
      <c r="E379" s="60">
        <f t="shared" si="92"/>
        <v>196813.37</v>
      </c>
      <c r="F379" s="45">
        <f t="shared" si="72"/>
        <v>136.55277888576754</v>
      </c>
    </row>
    <row r="380" spans="1:6" ht="12.75" customHeight="1" x14ac:dyDescent="0.2">
      <c r="A380" s="63">
        <v>4221</v>
      </c>
      <c r="B380" s="64" t="s">
        <v>648</v>
      </c>
      <c r="C380" s="247" t="s">
        <v>740</v>
      </c>
      <c r="D380" s="194">
        <v>35638.25</v>
      </c>
      <c r="E380" s="194">
        <v>7788.36</v>
      </c>
      <c r="F380" s="45">
        <f t="shared" si="72"/>
        <v>21.853935027673916</v>
      </c>
    </row>
    <row r="381" spans="1:6" ht="12.75" customHeight="1" x14ac:dyDescent="0.2">
      <c r="A381" s="63">
        <v>4222</v>
      </c>
      <c r="B381" s="64" t="s">
        <v>741</v>
      </c>
      <c r="C381" s="247" t="s">
        <v>742</v>
      </c>
      <c r="D381" s="194">
        <v>3370.8</v>
      </c>
      <c r="E381" s="194">
        <v>10</v>
      </c>
      <c r="F381" s="45">
        <f t="shared" si="72"/>
        <v>0.29666548000474663</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810</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104310.84</v>
      </c>
      <c r="E386" s="194">
        <v>189015.01</v>
      </c>
      <c r="F386" s="45">
        <f t="shared" si="72"/>
        <v>181.20361220367894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3312.5</v>
      </c>
      <c r="E388" s="60">
        <f t="shared" si="93"/>
        <v>0</v>
      </c>
      <c r="F388" s="45">
        <f t="shared" si="72"/>
        <v>0</v>
      </c>
    </row>
    <row r="389" spans="1:6" ht="12.75" customHeight="1" x14ac:dyDescent="0.2">
      <c r="A389" s="63">
        <v>4231</v>
      </c>
      <c r="B389" s="64" t="s">
        <v>666</v>
      </c>
      <c r="C389" s="247" t="s">
        <v>751</v>
      </c>
      <c r="D389" s="194">
        <v>3312.5</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16426.440000000002</v>
      </c>
      <c r="E393" s="60">
        <f t="shared" si="94"/>
        <v>26864.46</v>
      </c>
      <c r="F393" s="45">
        <f t="shared" si="72"/>
        <v>163.54401805869071</v>
      </c>
    </row>
    <row r="394" spans="1:6" ht="12.75" customHeight="1" x14ac:dyDescent="0.2">
      <c r="A394" s="63">
        <v>4241</v>
      </c>
      <c r="B394" s="64" t="s">
        <v>757</v>
      </c>
      <c r="C394" s="247" t="s">
        <v>758</v>
      </c>
      <c r="D394" s="194">
        <v>13676.44</v>
      </c>
      <c r="E394" s="194">
        <v>14974.46</v>
      </c>
      <c r="F394" s="45">
        <f t="shared" si="72"/>
        <v>109.49092015173538</v>
      </c>
    </row>
    <row r="395" spans="1:6" ht="12.75" customHeight="1" x14ac:dyDescent="0.2">
      <c r="A395" s="63">
        <v>4242</v>
      </c>
      <c r="B395" s="64" t="s">
        <v>678</v>
      </c>
      <c r="C395" s="247" t="s">
        <v>759</v>
      </c>
      <c r="D395" s="194">
        <v>2750</v>
      </c>
      <c r="E395" s="194">
        <v>11890</v>
      </c>
      <c r="F395" s="45">
        <f t="shared" si="72"/>
        <v>432.36363636363632</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39226.5</v>
      </c>
      <c r="E401" s="60">
        <f t="shared" si="96"/>
        <v>15000</v>
      </c>
      <c r="F401" s="45">
        <f t="shared" si="72"/>
        <v>38.239455470154105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39226.5</v>
      </c>
      <c r="E403" s="194">
        <v>15000</v>
      </c>
      <c r="F403" s="45">
        <f t="shared" si="72"/>
        <v>38.239455470154105</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81203.58</v>
      </c>
      <c r="E412" s="60">
        <f t="shared" si="100"/>
        <v>344829.23</v>
      </c>
      <c r="F412" s="45">
        <f t="shared" si="72"/>
        <v>424.64781725140688</v>
      </c>
    </row>
    <row r="413" spans="1:6" ht="12.75" customHeight="1" x14ac:dyDescent="0.2">
      <c r="A413" s="63">
        <v>451</v>
      </c>
      <c r="B413" s="64" t="s">
        <v>785</v>
      </c>
      <c r="C413" s="247" t="s">
        <v>786</v>
      </c>
      <c r="D413" s="194">
        <v>81203.58</v>
      </c>
      <c r="E413" s="194">
        <v>344829.23</v>
      </c>
      <c r="F413" s="45">
        <f t="shared" si="72"/>
        <v>424.64781725140688</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983555.24999999988</v>
      </c>
      <c r="E418" s="60">
        <f t="shared" si="102"/>
        <v>1495098.97</v>
      </c>
      <c r="F418" s="45">
        <f t="shared" si="72"/>
        <v>152.00965782044273</v>
      </c>
    </row>
    <row r="419" spans="1:6" ht="12.75" customHeight="1" x14ac:dyDescent="0.2">
      <c r="A419" s="63">
        <v>92212</v>
      </c>
      <c r="B419" s="64" t="s">
        <v>797</v>
      </c>
      <c r="C419" s="247" t="s">
        <v>798</v>
      </c>
      <c r="D419" s="194">
        <v>0</v>
      </c>
      <c r="E419" s="194">
        <v>28692.93</v>
      </c>
      <c r="F419" s="45" t="str">
        <f t="shared" si="72"/>
        <v>-</v>
      </c>
    </row>
    <row r="420" spans="1:6" ht="12.75" customHeight="1" x14ac:dyDescent="0.2">
      <c r="A420" s="63">
        <v>92222</v>
      </c>
      <c r="B420" s="64" t="s">
        <v>799</v>
      </c>
      <c r="C420" s="247" t="s">
        <v>800</v>
      </c>
      <c r="D420" s="194">
        <v>201044.56</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3826788.1</v>
      </c>
      <c r="E422" s="60">
        <f>E6+E308</f>
        <v>4752370.0900000008</v>
      </c>
      <c r="F422" s="45">
        <f t="shared" si="72"/>
        <v>124.1869151312559</v>
      </c>
    </row>
    <row r="423" spans="1:6" ht="12.75" customHeight="1" x14ac:dyDescent="0.2">
      <c r="A423" s="63" t="s">
        <v>582</v>
      </c>
      <c r="B423" s="64" t="s">
        <v>805</v>
      </c>
      <c r="C423" s="247" t="s">
        <v>806</v>
      </c>
      <c r="D423" s="60">
        <f t="shared" ref="D423:E423" si="103">D299+D360</f>
        <v>3785527.7299999995</v>
      </c>
      <c r="E423" s="60">
        <f t="shared" si="103"/>
        <v>8340982.8300000001</v>
      </c>
      <c r="F423" s="45">
        <f t="shared" si="72"/>
        <v>220.3387063816331</v>
      </c>
    </row>
    <row r="424" spans="1:6" ht="12.75" customHeight="1" x14ac:dyDescent="0.2">
      <c r="A424" s="63" t="s">
        <v>582</v>
      </c>
      <c r="B424" s="64" t="s">
        <v>807</v>
      </c>
      <c r="C424" s="247" t="s">
        <v>808</v>
      </c>
      <c r="D424" s="60">
        <f t="shared" ref="D424:E424" si="104">IF(D422&gt;=D423,D422-D423,0)</f>
        <v>41260.370000000577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3588612.7399999993</v>
      </c>
      <c r="F425" s="45" t="str">
        <f t="shared" si="72"/>
        <v>-</v>
      </c>
    </row>
    <row r="426" spans="1:6" ht="12.75" customHeight="1" x14ac:dyDescent="0.2">
      <c r="A426" s="251" t="s">
        <v>811</v>
      </c>
      <c r="B426" s="183" t="s">
        <v>812</v>
      </c>
      <c r="C426" s="252" t="s">
        <v>813</v>
      </c>
      <c r="D426" s="60">
        <f t="shared" ref="D426:E426" si="106">IF(D302-D303+D419-D420&gt;=0,D302-D303+D419-D420,0)</f>
        <v>496952.12000000005</v>
      </c>
      <c r="E426" s="60">
        <f t="shared" si="106"/>
        <v>765989.63</v>
      </c>
      <c r="F426" s="45">
        <f t="shared" si="72"/>
        <v>154.13751127573417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241068.62</v>
      </c>
      <c r="E428" s="81">
        <f t="shared" si="108"/>
        <v>816031.9</v>
      </c>
      <c r="F428" s="61">
        <f t="shared" si="72"/>
        <v>338.5060652025137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3613518.02</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3613518.02</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3613518.02</v>
      </c>
      <c r="F514" s="45" t="str">
        <f t="shared" si="109"/>
        <v>-</v>
      </c>
    </row>
    <row r="515" spans="1:6" ht="12.75" customHeight="1" x14ac:dyDescent="0.2">
      <c r="A515" s="63">
        <v>8471</v>
      </c>
      <c r="B515" s="64" t="s">
        <v>990</v>
      </c>
      <c r="C515" s="247" t="s">
        <v>991</v>
      </c>
      <c r="D515" s="194">
        <v>0</v>
      </c>
      <c r="E515" s="194">
        <v>3613518.02</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66500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66500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66500</v>
      </c>
      <c r="F621" s="45" t="str">
        <f t="shared" si="109"/>
        <v>-</v>
      </c>
    </row>
    <row r="622" spans="1:6" ht="12.75" customHeight="1" x14ac:dyDescent="0.2">
      <c r="A622" s="63">
        <v>5471</v>
      </c>
      <c r="B622" s="64" t="s">
        <v>1194</v>
      </c>
      <c r="C622" s="247" t="s">
        <v>1195</v>
      </c>
      <c r="D622" s="194">
        <v>0</v>
      </c>
      <c r="E622" s="194">
        <v>66500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3547018.02</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199084.21</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3826788.1</v>
      </c>
      <c r="E643" s="60">
        <f>E422+E430</f>
        <v>8365888.1100000013</v>
      </c>
      <c r="F643" s="45">
        <f t="shared" si="109"/>
        <v>218.6138320540926</v>
      </c>
    </row>
    <row r="644" spans="1:6" ht="12.75" customHeight="1" x14ac:dyDescent="0.2">
      <c r="A644" s="63" t="s">
        <v>582</v>
      </c>
      <c r="B644" s="64" t="s">
        <v>1238</v>
      </c>
      <c r="C644" s="247" t="s">
        <v>1239</v>
      </c>
      <c r="D644" s="60">
        <f>D423+D535</f>
        <v>3785527.7299999995</v>
      </c>
      <c r="E644" s="60">
        <f>E423+E535</f>
        <v>8407482.8300000001</v>
      </c>
      <c r="F644" s="45">
        <f t="shared" si="109"/>
        <v>222.09539672292934</v>
      </c>
    </row>
    <row r="645" spans="1:6" ht="12.75" customHeight="1" x14ac:dyDescent="0.2">
      <c r="A645" s="63" t="s">
        <v>582</v>
      </c>
      <c r="B645" s="64" t="s">
        <v>1240</v>
      </c>
      <c r="C645" s="247" t="s">
        <v>1241</v>
      </c>
      <c r="D645" s="60">
        <f t="shared" ref="D645:E645" si="163">IF(D643&gt;=D644,D643-D644,0)</f>
        <v>41260.370000000577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41594.719999998808</v>
      </c>
      <c r="F646" s="45" t="str">
        <f t="shared" si="109"/>
        <v>-</v>
      </c>
    </row>
    <row r="647" spans="1:6" ht="24" x14ac:dyDescent="0.2">
      <c r="A647" s="251" t="s">
        <v>1244</v>
      </c>
      <c r="B647" s="64" t="s">
        <v>1245</v>
      </c>
      <c r="C647" s="252" t="s">
        <v>1244</v>
      </c>
      <c r="D647" s="60">
        <f>IF(D426-D427+D641-D642&gt;=0,D426-D427+D641-D642,0)</f>
        <v>696036.33000000007</v>
      </c>
      <c r="E647" s="60">
        <f>IF(E426-E427+E641-E642&gt;=0,E426-E427+E641-E642,0)</f>
        <v>765989.63</v>
      </c>
      <c r="F647" s="45">
        <f t="shared" si="109"/>
        <v>110.05023688921524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737296.70000000065</v>
      </c>
      <c r="E649" s="60">
        <f t="shared" si="165"/>
        <v>724394.9100000012</v>
      </c>
      <c r="F649" s="45">
        <f t="shared" si="109"/>
        <v>98.250122372716504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805180.46</v>
      </c>
      <c r="E653" s="194">
        <v>847071.67</v>
      </c>
      <c r="F653" s="45">
        <f t="shared" ref="F653:F740" si="167">IF(D653&lt;&gt;0,IF(E653/D653&gt;=100,"&gt;&gt;100",E653/D653*100),"-")</f>
        <v>105.20271070661602</v>
      </c>
    </row>
    <row r="654" spans="1:6" ht="12.75" customHeight="1" x14ac:dyDescent="0.2">
      <c r="A654" s="63" t="s">
        <v>1257</v>
      </c>
      <c r="B654" s="64" t="s">
        <v>1258</v>
      </c>
      <c r="C654" s="247" t="s">
        <v>1257</v>
      </c>
      <c r="D654" s="194">
        <v>4640094.01</v>
      </c>
      <c r="E654" s="194">
        <v>10092600.17</v>
      </c>
      <c r="F654" s="45">
        <f t="shared" si="167"/>
        <v>217.50852780674589</v>
      </c>
    </row>
    <row r="655" spans="1:6" ht="12.75" customHeight="1" x14ac:dyDescent="0.2">
      <c r="A655" s="63" t="s">
        <v>1259</v>
      </c>
      <c r="B655" s="64" t="s">
        <v>1260</v>
      </c>
      <c r="C655" s="247" t="s">
        <v>1259</v>
      </c>
      <c r="D655" s="194">
        <v>4598205.79</v>
      </c>
      <c r="E655" s="194">
        <v>9141776.1600000001</v>
      </c>
      <c r="F655" s="45">
        <f t="shared" si="167"/>
        <v>198.81181002992909</v>
      </c>
    </row>
    <row r="656" spans="1:6" ht="24" x14ac:dyDescent="0.2">
      <c r="A656" s="63">
        <v>11</v>
      </c>
      <c r="B656" s="64" t="s">
        <v>1261</v>
      </c>
      <c r="C656" s="247" t="s">
        <v>1262</v>
      </c>
      <c r="D656" s="60">
        <f t="shared" ref="D656:E656" si="168">+D653+D654-D655</f>
        <v>847068.6799999997</v>
      </c>
      <c r="E656" s="60">
        <f t="shared" si="168"/>
        <v>1797895.6799999997</v>
      </c>
      <c r="F656" s="45">
        <f t="shared" si="167"/>
        <v>212.24910357918088</v>
      </c>
    </row>
    <row r="657" spans="1:6" ht="24" x14ac:dyDescent="0.2">
      <c r="A657" s="63" t="s">
        <v>582</v>
      </c>
      <c r="B657" s="64" t="s">
        <v>1263</v>
      </c>
      <c r="C657" s="247" t="s">
        <v>1264</v>
      </c>
      <c r="D657" s="253">
        <v>12</v>
      </c>
      <c r="E657" s="253">
        <v>12</v>
      </c>
      <c r="F657" s="45">
        <f t="shared" si="167"/>
        <v>100</v>
      </c>
    </row>
    <row r="658" spans="1:6" ht="24" x14ac:dyDescent="0.2">
      <c r="A658" s="63" t="s">
        <v>582</v>
      </c>
      <c r="B658" s="64" t="s">
        <v>1265</v>
      </c>
      <c r="C658" s="247" t="s">
        <v>1266</v>
      </c>
      <c r="D658" s="253">
        <v>31</v>
      </c>
      <c r="E658" s="253">
        <v>31</v>
      </c>
      <c r="F658" s="45">
        <f t="shared" si="167"/>
        <v>100</v>
      </c>
    </row>
    <row r="659" spans="1:6" ht="12.75" customHeight="1" x14ac:dyDescent="0.2">
      <c r="A659" s="63" t="s">
        <v>582</v>
      </c>
      <c r="B659" s="64" t="s">
        <v>1267</v>
      </c>
      <c r="C659" s="247" t="s">
        <v>1268</v>
      </c>
      <c r="D659" s="253">
        <v>10</v>
      </c>
      <c r="E659" s="253">
        <v>9</v>
      </c>
      <c r="F659" s="45">
        <f t="shared" si="167"/>
        <v>90</v>
      </c>
    </row>
    <row r="660" spans="1:6" ht="12.75" customHeight="1" x14ac:dyDescent="0.2">
      <c r="A660" s="63" t="s">
        <v>582</v>
      </c>
      <c r="B660" s="64" t="s">
        <v>1269</v>
      </c>
      <c r="C660" s="247" t="s">
        <v>1270</v>
      </c>
      <c r="D660" s="253">
        <v>31</v>
      </c>
      <c r="E660" s="253">
        <v>31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241511.34</v>
      </c>
      <c r="F663" s="71" t="str">
        <f t="shared" si="167"/>
        <v>-</v>
      </c>
    </row>
    <row r="664" spans="1:6" ht="12.75" customHeight="1" x14ac:dyDescent="0.2">
      <c r="A664" s="70" t="s">
        <v>1278</v>
      </c>
      <c r="B664" s="65" t="s">
        <v>1279</v>
      </c>
      <c r="C664" s="277" t="s">
        <v>1278</v>
      </c>
      <c r="D664" s="192">
        <v>0</v>
      </c>
      <c r="E664" s="192">
        <v>316839.17</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85974.87</v>
      </c>
      <c r="E669" s="194">
        <v>63252</v>
      </c>
      <c r="F669" s="45">
        <f t="shared" si="167"/>
        <v>73.570335145607089</v>
      </c>
    </row>
    <row r="670" spans="1:6" ht="12.75" customHeight="1" x14ac:dyDescent="0.2">
      <c r="A670" s="63">
        <v>63312</v>
      </c>
      <c r="B670" s="64" t="s">
        <v>1290</v>
      </c>
      <c r="C670" s="247" t="s">
        <v>1291</v>
      </c>
      <c r="D670" s="194">
        <v>22017.53</v>
      </c>
      <c r="E670" s="194">
        <v>57531.09</v>
      </c>
      <c r="F670" s="45">
        <f t="shared" si="167"/>
        <v>261.29674854536364</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156247.21</v>
      </c>
      <c r="E673" s="194">
        <v>191200</v>
      </c>
      <c r="F673" s="45">
        <f t="shared" si="167"/>
        <v>122.37018504202413</v>
      </c>
    </row>
    <row r="674" spans="1:6" ht="12.75" customHeight="1" x14ac:dyDescent="0.2">
      <c r="A674" s="63">
        <v>63322</v>
      </c>
      <c r="B674" s="64" t="s">
        <v>1298</v>
      </c>
      <c r="C674" s="247" t="s">
        <v>1299</v>
      </c>
      <c r="D674" s="194">
        <v>29136.6</v>
      </c>
      <c r="E674" s="194">
        <v>119700</v>
      </c>
      <c r="F674" s="45">
        <f t="shared" si="167"/>
        <v>410.82350033977883</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6971.96</v>
      </c>
      <c r="E679" s="192">
        <v>2500</v>
      </c>
      <c r="F679" s="71">
        <f t="shared" si="167"/>
        <v>35.857922305922578</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4497.25</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132218.07999999999</v>
      </c>
      <c r="E683" s="192">
        <v>162231.85</v>
      </c>
      <c r="F683" s="71">
        <f t="shared" si="167"/>
        <v>122.70020106176101</v>
      </c>
    </row>
    <row r="684" spans="1:6" ht="24" x14ac:dyDescent="0.2">
      <c r="A684" s="70">
        <v>63613</v>
      </c>
      <c r="B684" s="182" t="s">
        <v>1318</v>
      </c>
      <c r="C684" s="278" t="s">
        <v>1319</v>
      </c>
      <c r="D684" s="192">
        <v>27124.19</v>
      </c>
      <c r="E684" s="192">
        <v>34169.14</v>
      </c>
      <c r="F684" s="71">
        <f t="shared" si="167"/>
        <v>125.97294149613316</v>
      </c>
    </row>
    <row r="685" spans="1:6" ht="24" x14ac:dyDescent="0.2">
      <c r="A685" s="63">
        <v>63622</v>
      </c>
      <c r="B685" s="244" t="s">
        <v>1320</v>
      </c>
      <c r="C685" s="247" t="s">
        <v>1321</v>
      </c>
      <c r="D685" s="194">
        <v>105207.75</v>
      </c>
      <c r="E685" s="194">
        <v>27200</v>
      </c>
      <c r="F685" s="45">
        <f t="shared" si="167"/>
        <v>25.853608693275927</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51475</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14998.66</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88687.11</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58729.5</v>
      </c>
      <c r="E724" s="192">
        <v>68400.23</v>
      </c>
      <c r="F724" s="71">
        <f t="shared" si="167"/>
        <v>116.46656280063681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1680</v>
      </c>
      <c r="E733" s="192">
        <v>600</v>
      </c>
      <c r="F733" s="71">
        <f t="shared" si="167"/>
        <v>35.714285714285715</v>
      </c>
    </row>
    <row r="734" spans="1:6" ht="12.75" customHeight="1" x14ac:dyDescent="0.2">
      <c r="A734" s="70">
        <v>32121</v>
      </c>
      <c r="B734" s="65" t="s">
        <v>1398</v>
      </c>
      <c r="C734" s="278" t="s">
        <v>1399</v>
      </c>
      <c r="D734" s="192">
        <v>14604</v>
      </c>
      <c r="E734" s="192">
        <v>16458</v>
      </c>
      <c r="F734" s="71">
        <f t="shared" si="167"/>
        <v>112.69515201314708</v>
      </c>
    </row>
    <row r="735" spans="1:6" ht="12.75" customHeight="1" x14ac:dyDescent="0.2">
      <c r="A735" s="63" t="s">
        <v>1400</v>
      </c>
      <c r="B735" s="64" t="s">
        <v>1401</v>
      </c>
      <c r="C735" s="247" t="s">
        <v>1400</v>
      </c>
      <c r="D735" s="194">
        <v>0</v>
      </c>
      <c r="E735" s="194">
        <v>600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60052.46</v>
      </c>
      <c r="E737" s="194">
        <v>80185.039999999994</v>
      </c>
      <c r="F737" s="45">
        <f t="shared" si="167"/>
        <v>133.52498798550468</v>
      </c>
    </row>
    <row r="738" spans="1:6" ht="12.75" customHeight="1" x14ac:dyDescent="0.2">
      <c r="A738" s="63" t="s">
        <v>1406</v>
      </c>
      <c r="B738" s="64" t="s">
        <v>1407</v>
      </c>
      <c r="C738" s="247" t="s">
        <v>1406</v>
      </c>
      <c r="D738" s="194">
        <v>12896.07</v>
      </c>
      <c r="E738" s="194">
        <v>8258.5300000000007</v>
      </c>
      <c r="F738" s="45">
        <f t="shared" si="167"/>
        <v>64.039121996080979</v>
      </c>
    </row>
    <row r="739" spans="1:6" ht="12.75" customHeight="1" x14ac:dyDescent="0.2">
      <c r="A739" s="70" t="s">
        <v>1408</v>
      </c>
      <c r="B739" s="65" t="s">
        <v>1409</v>
      </c>
      <c r="C739" s="278" t="s">
        <v>1408</v>
      </c>
      <c r="D739" s="192">
        <v>3034.33</v>
      </c>
      <c r="E739" s="192">
        <v>447.95</v>
      </c>
      <c r="F739" s="71">
        <f t="shared" si="167"/>
        <v>14.7627318057034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6137.68</v>
      </c>
      <c r="E741" s="192">
        <v>7990.11</v>
      </c>
      <c r="F741" s="71">
        <f t="shared" ref="F741:F1006" si="169">IF(D741&lt;&gt;0,IF(E741/D741&gt;=100,"&gt;&gt;100",E741/D741*100),"-")</f>
        <v>130.18127370602573</v>
      </c>
    </row>
    <row r="742" spans="1:6" ht="12.75" customHeight="1" x14ac:dyDescent="0.2">
      <c r="A742" s="70" t="s">
        <v>1414</v>
      </c>
      <c r="B742" s="65" t="s">
        <v>1415</v>
      </c>
      <c r="C742" s="278" t="s">
        <v>1414</v>
      </c>
      <c r="D742" s="192">
        <v>2382.6</v>
      </c>
      <c r="E742" s="192">
        <v>3574.9</v>
      </c>
      <c r="F742" s="71">
        <f t="shared" si="169"/>
        <v>150.0419709560984</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29786.83</v>
      </c>
      <c r="E777" s="192">
        <v>24075.1</v>
      </c>
      <c r="F777" s="71">
        <f t="shared" si="169"/>
        <v>80.824646328595549</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3660</v>
      </c>
      <c r="E843" s="194">
        <v>17760.5</v>
      </c>
      <c r="F843" s="45">
        <f t="shared" si="169"/>
        <v>485.25956284153</v>
      </c>
    </row>
    <row r="844" spans="1:6" ht="12.75" customHeight="1" x14ac:dyDescent="0.2">
      <c r="A844" s="63" t="s">
        <v>1617</v>
      </c>
      <c r="B844" s="64" t="s">
        <v>1618</v>
      </c>
      <c r="C844" s="247" t="s">
        <v>1617</v>
      </c>
      <c r="D844" s="194">
        <v>980</v>
      </c>
      <c r="E844" s="194">
        <v>1500</v>
      </c>
      <c r="F844" s="45">
        <f t="shared" si="169"/>
        <v>153.0612244897959</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9764.32</v>
      </c>
      <c r="E846" s="194">
        <v>19420.38</v>
      </c>
      <c r="F846" s="45">
        <f t="shared" si="169"/>
        <v>198.89126943811758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41868.68</v>
      </c>
      <c r="E848" s="194">
        <v>38845.07</v>
      </c>
      <c r="F848" s="45">
        <f t="shared" si="169"/>
        <v>92.778348875579553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11640</v>
      </c>
      <c r="E850" s="194">
        <v>1950</v>
      </c>
      <c r="F850" s="45">
        <f t="shared" si="169"/>
        <v>16.752577319587626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200</v>
      </c>
      <c r="E853" s="194">
        <v>0</v>
      </c>
      <c r="F853" s="45">
        <f t="shared" si="169"/>
        <v>0</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2864.67</v>
      </c>
      <c r="E855" s="194">
        <v>2533.5100000000002</v>
      </c>
      <c r="F855" s="45">
        <f t="shared" si="169"/>
        <v>88.43985520147173</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151738.98000000001</v>
      </c>
      <c r="E857" s="194">
        <v>23052</v>
      </c>
      <c r="F857" s="45">
        <f t="shared" si="169"/>
        <v>15.1918775254717</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3613518.02</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66500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19040111.740000002</v>
      </c>
      <c r="E6" s="180">
        <f t="shared" si="0"/>
        <v>21545141.920000002</v>
      </c>
      <c r="F6" s="181">
        <f t="shared" ref="F6:F298" si="1">IF(D6&gt;0,IF(E6/D6&gt;=100,"&gt;&gt;100",E6/D6*100),"-")</f>
        <v>113.15659390137591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14587266.440000001</v>
      </c>
      <c r="E7" s="79">
        <f t="shared" si="2"/>
        <v>15557521.540000003</v>
      </c>
      <c r="F7" s="71">
        <f t="shared" si="1"/>
        <v>106.65138395867953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2888796.9699999997</v>
      </c>
      <c r="E8" s="79">
        <f>E9+E10-E11</f>
        <v>2902912.51</v>
      </c>
      <c r="F8" s="71">
        <f t="shared" si="1"/>
        <v>100.4886303934333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2755810.71</v>
      </c>
      <c r="E9" s="192">
        <v>2755810.71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153388.60999999999</v>
      </c>
      <c r="E10" s="192">
        <v>179986.61</v>
      </c>
      <c r="F10" s="71">
        <f t="shared" si="1"/>
        <v>117.34027057158937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20402.349999999999</v>
      </c>
      <c r="E11" s="192">
        <v>32884.81</v>
      </c>
      <c r="F11" s="71">
        <f t="shared" si="1"/>
        <v>161.1814815450181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10903992.17</v>
      </c>
      <c r="E12" s="79">
        <f t="shared" si="3"/>
        <v>11423446.290000003</v>
      </c>
      <c r="F12" s="71">
        <f t="shared" si="1"/>
        <v>104.76388933430427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8514426.9299999997</v>
      </c>
      <c r="E13" s="79">
        <f t="shared" si="4"/>
        <v>8983472.6900000013</v>
      </c>
      <c r="F13" s="71">
        <f t="shared" si="1"/>
        <v>105.50883534330833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407036.26</v>
      </c>
      <c r="E14" s="192">
        <v>407036.26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4529622.4800000004</v>
      </c>
      <c r="E15" s="192">
        <v>5173741.2300000004</v>
      </c>
      <c r="F15" s="71">
        <f t="shared" si="1"/>
        <v>114.22014202826017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1995828.79</v>
      </c>
      <c r="E16" s="192">
        <v>2019543.12</v>
      </c>
      <c r="F16" s="71">
        <f t="shared" si="1"/>
        <v>101.18819460460836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4329462.17</v>
      </c>
      <c r="E17" s="192">
        <v>4454766.79</v>
      </c>
      <c r="F17" s="71">
        <f t="shared" si="1"/>
        <v>102.89423062449347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2747522.77</v>
      </c>
      <c r="E18" s="192">
        <v>3071614.71</v>
      </c>
      <c r="F18" s="71">
        <f t="shared" si="1"/>
        <v>111.79578722836207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406570.9700000002</v>
      </c>
      <c r="E19" s="79">
        <f t="shared" si="5"/>
        <v>421542.97</v>
      </c>
      <c r="F19" s="71">
        <f t="shared" si="1"/>
        <v>103.6825059103457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138052.42000000001</v>
      </c>
      <c r="E20" s="192">
        <v>145520.56</v>
      </c>
      <c r="F20" s="71">
        <f t="shared" si="1"/>
        <v>105.4096407726862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152264.26</v>
      </c>
      <c r="E21" s="192">
        <v>152274.26</v>
      </c>
      <c r="F21" s="71">
        <f t="shared" si="1"/>
        <v>100.00656752937293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57713.87</v>
      </c>
      <c r="E22" s="192">
        <v>57713.87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18390.23</v>
      </c>
      <c r="E24" s="192">
        <v>18390.23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35485.32</v>
      </c>
      <c r="E25" s="192">
        <v>42810.32</v>
      </c>
      <c r="F25" s="71">
        <f t="shared" si="1"/>
        <v>120.64233886012583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1275354.5</v>
      </c>
      <c r="E26" s="192">
        <v>1457364.73</v>
      </c>
      <c r="F26" s="71">
        <f t="shared" si="1"/>
        <v>114.27134416352473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1270689.6299999999</v>
      </c>
      <c r="E28" s="192">
        <v>1452531</v>
      </c>
      <c r="F28" s="71">
        <f t="shared" si="1"/>
        <v>114.31044731198445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10538.770000000004</v>
      </c>
      <c r="E29" s="79">
        <f t="shared" si="6"/>
        <v>8920.330000000009</v>
      </c>
      <c r="F29" s="71">
        <f t="shared" si="1"/>
        <v>84.642989646799435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71719.460000000006</v>
      </c>
      <c r="E30" s="192">
        <v>71719.460000000006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61180.69</v>
      </c>
      <c r="E34" s="192">
        <v>62799.13</v>
      </c>
      <c r="F34" s="71">
        <f t="shared" si="1"/>
        <v>102.64534447061646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245065.31</v>
      </c>
      <c r="E35" s="79">
        <f t="shared" si="7"/>
        <v>271929.17</v>
      </c>
      <c r="F35" s="71">
        <f t="shared" si="1"/>
        <v>110.96191868200358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198214.24</v>
      </c>
      <c r="E36" s="192">
        <v>213188.1</v>
      </c>
      <c r="F36" s="71">
        <f t="shared" si="1"/>
        <v>107.55438156209161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46851.07</v>
      </c>
      <c r="E37" s="192">
        <v>58741.07</v>
      </c>
      <c r="F37" s="71">
        <f t="shared" si="1"/>
        <v>125.37828911911724</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1727390.19</v>
      </c>
      <c r="E45" s="79">
        <f t="shared" si="9"/>
        <v>1737581.13</v>
      </c>
      <c r="F45" s="71">
        <f t="shared" si="1"/>
        <v>100.58996166928563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110795.03</v>
      </c>
      <c r="E47" s="192">
        <v>125795.03</v>
      </c>
      <c r="F47" s="71">
        <f t="shared" si="1"/>
        <v>113.53851341526781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1667032.13</v>
      </c>
      <c r="E49" s="192">
        <v>1667032.13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50436.97</v>
      </c>
      <c r="E50" s="192">
        <v>55246.03</v>
      </c>
      <c r="F50" s="71">
        <f t="shared" si="1"/>
        <v>109.53479164192457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11624.82</v>
      </c>
      <c r="E51" s="192">
        <v>11624.82</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98720.21</v>
      </c>
      <c r="E54" s="192">
        <v>99546.29</v>
      </c>
      <c r="F54" s="71">
        <f t="shared" si="1"/>
        <v>100.83678914378321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98720.21</v>
      </c>
      <c r="E55" s="192">
        <v>99546.29</v>
      </c>
      <c r="F55" s="71">
        <f t="shared" si="1"/>
        <v>100.83678914378321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782852.48</v>
      </c>
      <c r="E56" s="79">
        <f t="shared" si="11"/>
        <v>1219537.9199999999</v>
      </c>
      <c r="F56" s="71">
        <f t="shared" si="1"/>
        <v>155.781319106251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782852.48</v>
      </c>
      <c r="E57" s="192">
        <v>1219537.9199999999</v>
      </c>
      <c r="F57" s="71">
        <f t="shared" si="1"/>
        <v>155.781319106251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4452845.3</v>
      </c>
      <c r="E69" s="79">
        <f>E70+E82+E88+E119+E135+E147+E165+E171</f>
        <v>5987620.3800000008</v>
      </c>
      <c r="F69" s="71">
        <f t="shared" si="1"/>
        <v>134.46728948791466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847068.68</v>
      </c>
      <c r="E70" s="79">
        <f t="shared" si="12"/>
        <v>1797895.68</v>
      </c>
      <c r="F70" s="71">
        <f t="shared" si="1"/>
        <v>212.24910357918083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847068.68</v>
      </c>
      <c r="E71" s="79">
        <f t="shared" si="13"/>
        <v>1797895.68</v>
      </c>
      <c r="F71" s="71">
        <f t="shared" si="1"/>
        <v>212.24910357918083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847068.68</v>
      </c>
      <c r="E73" s="192">
        <v>1797895.68</v>
      </c>
      <c r="F73" s="71">
        <f t="shared" si="1"/>
        <v>212.24910357918083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14211.67</v>
      </c>
      <c r="E82" s="79">
        <f>SUM(E83:E85)-E86+E87</f>
        <v>24326.55</v>
      </c>
      <c r="F82" s="71">
        <f t="shared" si="1"/>
        <v>171.17305707211045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1137.51</v>
      </c>
      <c r="E85" s="192">
        <v>1101.5</v>
      </c>
      <c r="F85" s="71">
        <f t="shared" si="1"/>
        <v>96.834313544496311</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13074.16</v>
      </c>
      <c r="E87" s="192">
        <v>23225.05</v>
      </c>
      <c r="F87" s="71">
        <f t="shared" si="1"/>
        <v>177.64085799776046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1924.48</v>
      </c>
      <c r="E89" s="79">
        <f t="shared" si="16"/>
        <v>1924.48</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1924.48</v>
      </c>
      <c r="E101" s="192">
        <v>1924.48</v>
      </c>
      <c r="F101" s="71">
        <f t="shared" si="1"/>
        <v>100</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1924.48</v>
      </c>
      <c r="E118" s="192">
        <v>1924.48</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3349366.25</v>
      </c>
      <c r="E135" s="79">
        <f t="shared" si="21"/>
        <v>3349366.25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3349366.25</v>
      </c>
      <c r="E136" s="79">
        <f t="shared" si="22"/>
        <v>3349366.25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1987457.7</v>
      </c>
      <c r="E140" s="192">
        <v>1987457.7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1361908.55</v>
      </c>
      <c r="E142" s="192">
        <v>1361908.55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242198.69999999995</v>
      </c>
      <c r="E147" s="79">
        <f t="shared" si="24"/>
        <v>816031.9</v>
      </c>
      <c r="F147" s="71">
        <f t="shared" si="1"/>
        <v>336.92662264496056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253817.72</v>
      </c>
      <c r="E148" s="192">
        <v>432701.06</v>
      </c>
      <c r="F148" s="71">
        <f t="shared" si="1"/>
        <v>170.47708883367164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217510.45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217510.45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81631.47</v>
      </c>
      <c r="E159" s="192">
        <v>99429.37</v>
      </c>
      <c r="F159" s="71">
        <f t="shared" si="1"/>
        <v>121.80274347625981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456269.8</v>
      </c>
      <c r="E160" s="192">
        <v>594490.97</v>
      </c>
      <c r="F160" s="71">
        <f t="shared" si="1"/>
        <v>130.2937362937455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1130.08</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26990.91</v>
      </c>
      <c r="E163" s="192">
        <v>26968.87</v>
      </c>
      <c r="F163" s="71">
        <f t="shared" si="1"/>
        <v>99.918342879139672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577641.28</v>
      </c>
      <c r="E164" s="192">
        <v>555068.81999999995</v>
      </c>
      <c r="F164" s="71">
        <f t="shared" si="1"/>
        <v>96.092304898985049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19040111.739999998</v>
      </c>
      <c r="E176" s="79">
        <f>E177+E251</f>
        <v>21545141.920000002</v>
      </c>
      <c r="F176" s="71">
        <f t="shared" si="1"/>
        <v>113.15659390137594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340218.83999999997</v>
      </c>
      <c r="E177" s="79">
        <f>E178+E197+E203+E219+E247+E248</f>
        <v>4888448.8100000005</v>
      </c>
      <c r="F177" s="71">
        <f t="shared" si="1"/>
        <v>1436.8542347625432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61183.85</v>
      </c>
      <c r="E178" s="79">
        <f>SUM(E179:E181)+E185+E186+SUM(E194:E196)</f>
        <v>161410.06</v>
      </c>
      <c r="F178" s="71">
        <f t="shared" si="1"/>
        <v>263.81154504007185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20184.61</v>
      </c>
      <c r="E179" s="192">
        <v>59862.92</v>
      </c>
      <c r="F179" s="71">
        <f t="shared" si="1"/>
        <v>296.57704558076671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30527.279999999999</v>
      </c>
      <c r="E180" s="192">
        <v>86915.92</v>
      </c>
      <c r="F180" s="71">
        <f t="shared" si="1"/>
        <v>284.71557243226385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3.08</v>
      </c>
      <c r="E181" s="79">
        <f t="shared" si="28"/>
        <v>621.34</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3.08</v>
      </c>
      <c r="E184" s="192">
        <v>621.34</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665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10468.879999999999</v>
      </c>
      <c r="E195" s="192">
        <v>13344.88</v>
      </c>
      <c r="F195" s="71">
        <f t="shared" si="1"/>
        <v>127.47189766240514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19740.990000000002</v>
      </c>
      <c r="E197" s="79">
        <f>SUM(E198:E202)</f>
        <v>199431.08</v>
      </c>
      <c r="F197" s="71">
        <f t="shared" si="1"/>
        <v>1010.2384936115158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377.93</v>
      </c>
      <c r="E198" s="192">
        <v>6250</v>
      </c>
      <c r="F198" s="71">
        <f t="shared" si="1"/>
        <v>1653.7454025877807</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13704.03</v>
      </c>
      <c r="E199" s="192">
        <v>188627.97</v>
      </c>
      <c r="F199" s="71">
        <f t="shared" ref="F199:F202" si="30">IF(D199&gt;0,IF(E199/D199&gt;=100,"&gt;&gt;100",E199/D199*100),"-")</f>
        <v>1376.4416014851106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5659.03</v>
      </c>
      <c r="E202" s="192">
        <v>4553.1099999999997</v>
      </c>
      <c r="F202" s="71">
        <f t="shared" si="30"/>
        <v>80.457428216496467</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199084.21</v>
      </c>
      <c r="E219" s="79">
        <f t="shared" si="34"/>
        <v>3746102.23</v>
      </c>
      <c r="F219" s="71">
        <f t="shared" si="1"/>
        <v>1881.6671749105567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199084.21</v>
      </c>
      <c r="E220" s="79">
        <f t="shared" si="35"/>
        <v>3746102.23</v>
      </c>
      <c r="F220" s="71">
        <f t="shared" si="1"/>
        <v>1881.6671749105567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199084.21</v>
      </c>
      <c r="E230" s="192">
        <v>3746102.23</v>
      </c>
      <c r="F230" s="71">
        <f t="shared" si="1"/>
        <v>1881.6671749105567</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60209.79</v>
      </c>
      <c r="E247" s="192">
        <v>781505.44</v>
      </c>
      <c r="F247" s="71">
        <f>IF(D247&gt;0,IF(E247/D247&gt;=100,"&gt;&gt;100",E247/D247*100),"-")</f>
        <v>1297.9707120719072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18699892.899999999</v>
      </c>
      <c r="E251" s="79">
        <f>+E252+E255-E264+E274+E291</f>
        <v>16656693.110000001</v>
      </c>
      <c r="F251" s="71">
        <f t="shared" si="1"/>
        <v>89.073735336740896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17721527.579999998</v>
      </c>
      <c r="E252" s="79">
        <f>E253-E254</f>
        <v>15116266.300000001</v>
      </c>
      <c r="F252" s="71">
        <f t="shared" si="1"/>
        <v>85.298889905291119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17920611.789999999</v>
      </c>
      <c r="E253" s="192">
        <v>18862368.530000001</v>
      </c>
      <c r="F253" s="71">
        <f t="shared" si="1"/>
        <v>105.25515953939428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199084.21</v>
      </c>
      <c r="E254" s="192">
        <v>3746102.23</v>
      </c>
      <c r="F254" s="71">
        <f t="shared" si="1"/>
        <v>1881.6671749105567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737296.7</v>
      </c>
      <c r="E255" s="79">
        <f>E256-E260</f>
        <v>724394.90999999968</v>
      </c>
      <c r="F255" s="71">
        <f t="shared" si="1"/>
        <v>98.25012237271639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1591905.5</v>
      </c>
      <c r="E256" s="79">
        <f>SUM(E257:E259)</f>
        <v>3547018.02</v>
      </c>
      <c r="F256" s="71">
        <f t="shared" si="1"/>
        <v>222.81586564026571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1392821.29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199084.21</v>
      </c>
      <c r="E259" s="192">
        <v>3547018.02</v>
      </c>
      <c r="F259" s="71">
        <f t="shared" si="1"/>
        <v>1781.6671749105567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854608.8</v>
      </c>
      <c r="E260" s="79">
        <f>SUM(E261:E263)</f>
        <v>2822623.1100000003</v>
      </c>
      <c r="F260" s="71">
        <f t="shared" si="1"/>
        <v>330.28247661386121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1683105.86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854608.8</v>
      </c>
      <c r="E262" s="192">
        <v>1139517.25</v>
      </c>
      <c r="F262" s="71">
        <f t="shared" si="1"/>
        <v>133.33787927294921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241068.62</v>
      </c>
      <c r="E274" s="79">
        <f>SUM(E275:E277)+SUM(E286:E290)</f>
        <v>816031.89999999991</v>
      </c>
      <c r="F274" s="71">
        <f t="shared" si="1"/>
        <v>338.5060652025137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96366.47</v>
      </c>
      <c r="E275" s="192">
        <v>293903.34999999998</v>
      </c>
      <c r="F275" s="71">
        <f t="shared" ref="F275:F290" si="39">IF(D275&gt;0,IF(E275/D275&gt;=100,"&gt;&gt;100",E275/D275*100),"-")</f>
        <v>304.98507416531908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217510.45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217510.45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23873.439999999999</v>
      </c>
      <c r="E286" s="192">
        <v>40821.83</v>
      </c>
      <c r="F286" s="71">
        <f t="shared" si="39"/>
        <v>170.99265962508966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116580.75</v>
      </c>
      <c r="E287" s="192">
        <v>254211.27</v>
      </c>
      <c r="F287" s="71">
        <f t="shared" si="39"/>
        <v>218.05595692256225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4247.96</v>
      </c>
      <c r="E290" s="192">
        <v>9585</v>
      </c>
      <c r="F290" s="71">
        <f t="shared" si="39"/>
        <v>225.63771786928314</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3240054.34</v>
      </c>
      <c r="E297" s="79">
        <f t="shared" si="42"/>
        <v>8161574.6900000004</v>
      </c>
      <c r="F297" s="71">
        <f t="shared" si="1"/>
        <v>251.89622869102871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3240054.34</v>
      </c>
      <c r="E298" s="193">
        <v>8161574.6900000004</v>
      </c>
      <c r="F298" s="75">
        <f t="shared" si="1"/>
        <v>251.89622869102871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1924.48</v>
      </c>
      <c r="E300" s="192">
        <v>1924.48</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800384.94</v>
      </c>
      <c r="E302" s="192">
        <v>529004.47</v>
      </c>
      <c r="F302" s="71">
        <f t="shared" si="43"/>
        <v>66.09375608691488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19455.04</v>
      </c>
      <c r="E303" s="192">
        <v>842096.25</v>
      </c>
      <c r="F303" s="71">
        <f t="shared" si="43"/>
        <v>4328.4220952514106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246077.1</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1496.81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13074.16</v>
      </c>
      <c r="E309" s="192">
        <v>21728.240000000002</v>
      </c>
      <c r="F309" s="71">
        <f t="shared" si="43"/>
        <v>166.19224485550123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19823.09</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61183.85</v>
      </c>
      <c r="E337" s="192">
        <v>141586.97</v>
      </c>
      <c r="F337" s="71">
        <f t="shared" si="43"/>
        <v>231.41232531133628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5119.92</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19740.990000000002</v>
      </c>
      <c r="E339" s="192">
        <v>194311.16</v>
      </c>
      <c r="F339" s="71">
        <f t="shared" si="43"/>
        <v>984.30301621144633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199084.21</v>
      </c>
      <c r="E343" s="192">
        <v>3746102.23</v>
      </c>
      <c r="F343" s="71">
        <f t="shared" si="43"/>
        <v>1881.6671749105567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47213.26</v>
      </c>
      <c r="E365" s="192">
        <v>47370.86</v>
      </c>
      <c r="F365" s="71">
        <f t="shared" si="43"/>
        <v>100.333804528643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6713.14</v>
      </c>
      <c r="E367" s="192">
        <v>22201.98</v>
      </c>
      <c r="F367" s="71">
        <f t="shared" si="44"/>
        <v>330.7242214522563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6283.39</v>
      </c>
      <c r="E368" s="192">
        <v>407.63</v>
      </c>
      <c r="F368" s="71">
        <f t="shared" si="44"/>
        <v>6.4874215988503012</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711524.97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182528.05</v>
      </c>
      <c r="E387" s="192">
        <v>182528.05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79633.69</v>
      </c>
      <c r="E389" s="192">
        <v>79633.69</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941402.24</v>
      </c>
      <c r="E391" s="288">
        <v>1710789.78</v>
      </c>
      <c r="F391" s="263">
        <f t="shared" si="44"/>
        <v>181.7278212552373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3838782.14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2181014.54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2036490.36</v>
      </c>
      <c r="E397" s="284">
        <v>168826.49</v>
      </c>
      <c r="F397" s="289">
        <f t="shared" si="44"/>
        <v>8.2900706684415617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896846.56</v>
      </c>
      <c r="E5" s="58">
        <f t="shared" si="0"/>
        <v>4673728.7200000007</v>
      </c>
      <c r="F5" s="59">
        <f t="shared" ref="F5:F141" si="1">IF(D5&gt;0,IF(E5/D5&gt;=100,"&gt;&gt;100",E5/D5*100),"-")</f>
        <v>521.12913495481325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890204.8</v>
      </c>
      <c r="E6" s="60">
        <f t="shared" si="2"/>
        <v>4645375.32</v>
      </c>
      <c r="F6" s="45">
        <f t="shared" si="1"/>
        <v>521.83220310652109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605911.89</v>
      </c>
      <c r="E7" s="194">
        <v>668503.04000000004</v>
      </c>
      <c r="F7" s="45">
        <f t="shared" si="1"/>
        <v>110.33007455919044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284292.90999999997</v>
      </c>
      <c r="E8" s="194">
        <v>3976872.28</v>
      </c>
      <c r="F8" s="45">
        <f t="shared" si="1"/>
        <v>1398.8643895480898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26753.4</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26753.4</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6641.76</v>
      </c>
      <c r="E21" s="194">
        <v>1600</v>
      </c>
      <c r="F21" s="45">
        <f t="shared" si="1"/>
        <v>24.0900002409</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167880.59</v>
      </c>
      <c r="E28" s="60">
        <f t="shared" si="6"/>
        <v>612809.68999999994</v>
      </c>
      <c r="F28" s="45">
        <f t="shared" si="1"/>
        <v>365.02712433879339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7918</v>
      </c>
      <c r="E29" s="194">
        <v>0</v>
      </c>
      <c r="F29" s="45">
        <f t="shared" si="1"/>
        <v>0</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152962.59</v>
      </c>
      <c r="E30" s="194">
        <v>605309.68999999994</v>
      </c>
      <c r="F30" s="45">
        <f t="shared" si="1"/>
        <v>395.7240067653143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7000</v>
      </c>
      <c r="E34" s="194">
        <v>7500</v>
      </c>
      <c r="F34" s="45">
        <f t="shared" si="1"/>
        <v>107.14285714285714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130494.61</v>
      </c>
      <c r="E35" s="60">
        <f t="shared" si="7"/>
        <v>373020.24000000005</v>
      </c>
      <c r="F35" s="45">
        <f t="shared" si="1"/>
        <v>285.85107078368986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67064.72</v>
      </c>
      <c r="E36" s="60">
        <f t="shared" si="8"/>
        <v>313688.76</v>
      </c>
      <c r="F36" s="45">
        <f t="shared" si="1"/>
        <v>467.74035588309329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67064.72</v>
      </c>
      <c r="E37" s="194">
        <v>313688.76</v>
      </c>
      <c r="F37" s="45">
        <f t="shared" si="1"/>
        <v>467.74035588309329</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5555.64</v>
      </c>
      <c r="E39" s="60">
        <f t="shared" si="9"/>
        <v>1345.9</v>
      </c>
      <c r="F39" s="45">
        <f t="shared" si="1"/>
        <v>24.225831767357136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5555.64</v>
      </c>
      <c r="E40" s="194">
        <v>1345.9</v>
      </c>
      <c r="F40" s="45">
        <f t="shared" si="1"/>
        <v>24.225831767357136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57874.25</v>
      </c>
      <c r="E54" s="60">
        <f t="shared" si="12"/>
        <v>57985.58</v>
      </c>
      <c r="F54" s="45">
        <f t="shared" si="1"/>
        <v>100.19236534382736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52344.25</v>
      </c>
      <c r="E55" s="194">
        <v>51960.58</v>
      </c>
      <c r="F55" s="45">
        <f t="shared" si="1"/>
        <v>99.267025509010068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2280</v>
      </c>
      <c r="E56" s="194">
        <v>6025</v>
      </c>
      <c r="F56" s="45">
        <f t="shared" si="1"/>
        <v>264.25438596491227</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3250</v>
      </c>
      <c r="E58" s="194">
        <v>0</v>
      </c>
      <c r="F58" s="45">
        <f t="shared" si="1"/>
        <v>0</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156260.29</v>
      </c>
      <c r="E75" s="60">
        <f t="shared" si="15"/>
        <v>91288.359999999986</v>
      </c>
      <c r="F75" s="45">
        <f t="shared" si="1"/>
        <v>58.420703046180179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138420</v>
      </c>
      <c r="E76" s="194">
        <v>74095.009999999995</v>
      </c>
      <c r="F76" s="45">
        <f t="shared" si="1"/>
        <v>53.529121514232045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17840.29</v>
      </c>
      <c r="E81" s="194">
        <v>17193.349999999999</v>
      </c>
      <c r="F81" s="45">
        <f t="shared" si="1"/>
        <v>96.373713655999964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1073375</v>
      </c>
      <c r="E82" s="60">
        <f t="shared" si="16"/>
        <v>914604.4</v>
      </c>
      <c r="F82" s="45">
        <f t="shared" si="1"/>
        <v>85.208282287178292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60000</v>
      </c>
      <c r="E84" s="194">
        <v>70000</v>
      </c>
      <c r="F84" s="45">
        <f t="shared" si="1"/>
        <v>116.66666666666667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117962.65</v>
      </c>
      <c r="E86" s="194">
        <v>110247.99</v>
      </c>
      <c r="F86" s="45">
        <f t="shared" si="1"/>
        <v>93.460082492212578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895412.35</v>
      </c>
      <c r="E88" s="194">
        <v>734356.41</v>
      </c>
      <c r="F88" s="45">
        <f t="shared" si="1"/>
        <v>82.01320989150976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19000</v>
      </c>
      <c r="E89" s="60">
        <f t="shared" si="17"/>
        <v>4500</v>
      </c>
      <c r="F89" s="45">
        <f t="shared" si="1"/>
        <v>23.684210526315788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19000</v>
      </c>
      <c r="E94" s="60">
        <f t="shared" si="19"/>
        <v>4500</v>
      </c>
      <c r="F94" s="45">
        <f t="shared" si="1"/>
        <v>23.684210526315788</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19000</v>
      </c>
      <c r="E95" s="194">
        <v>4500</v>
      </c>
      <c r="F95" s="45">
        <f t="shared" si="1"/>
        <v>23.684210526315788</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836029.58</v>
      </c>
      <c r="E107" s="60">
        <f t="shared" si="21"/>
        <v>954759.76</v>
      </c>
      <c r="F107" s="45">
        <f t="shared" si="1"/>
        <v>114.20167214657644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37390.25</v>
      </c>
      <c r="E108" s="194">
        <v>63393.95</v>
      </c>
      <c r="F108" s="45">
        <f t="shared" si="1"/>
        <v>169.54674012610238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798639.33</v>
      </c>
      <c r="E109" s="194">
        <v>879365.81</v>
      </c>
      <c r="F109" s="45">
        <f t="shared" si="1"/>
        <v>110.108002068969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12000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424540.12</v>
      </c>
      <c r="E114" s="60">
        <f t="shared" si="22"/>
        <v>625740.26</v>
      </c>
      <c r="F114" s="45">
        <f t="shared" si="1"/>
        <v>147.39249143284738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378763.92</v>
      </c>
      <c r="E115" s="60">
        <f t="shared" si="23"/>
        <v>567323.26</v>
      </c>
      <c r="F115" s="45">
        <f t="shared" si="1"/>
        <v>149.78281458276174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362175.92</v>
      </c>
      <c r="E116" s="194">
        <v>551775.49</v>
      </c>
      <c r="F116" s="45">
        <f t="shared" si="1"/>
        <v>152.35013139471008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16588</v>
      </c>
      <c r="E117" s="194">
        <v>15547.77</v>
      </c>
      <c r="F117" s="45">
        <f t="shared" si="1"/>
        <v>93.729020979020987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6015.21</v>
      </c>
      <c r="E118" s="60">
        <f t="shared" si="24"/>
        <v>7544.97</v>
      </c>
      <c r="F118" s="45">
        <f t="shared" si="1"/>
        <v>125.43153106874074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6015.21</v>
      </c>
      <c r="E120" s="194">
        <v>7544.97</v>
      </c>
      <c r="F120" s="45">
        <f t="shared" si="1"/>
        <v>125.43153106874074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29996.67</v>
      </c>
      <c r="E126" s="194">
        <v>32137.09</v>
      </c>
      <c r="F126" s="45">
        <f t="shared" si="1"/>
        <v>107.13552537665014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9764.32</v>
      </c>
      <c r="E128" s="194">
        <v>18734.939999999999</v>
      </c>
      <c r="F128" s="45">
        <f t="shared" si="1"/>
        <v>191.87142576236747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81100.98</v>
      </c>
      <c r="E129" s="60">
        <f t="shared" si="26"/>
        <v>90531.400000000009</v>
      </c>
      <c r="F129" s="45">
        <f t="shared" si="1"/>
        <v>111.62799759016477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8580</v>
      </c>
      <c r="E130" s="60">
        <f t="shared" si="27"/>
        <v>8600</v>
      </c>
      <c r="F130" s="45">
        <f t="shared" si="1"/>
        <v>100.23310023310023</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8580</v>
      </c>
      <c r="E132" s="194">
        <v>8600</v>
      </c>
      <c r="F132" s="45">
        <f t="shared" si="1"/>
        <v>100.23310023310023</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6822.3</v>
      </c>
      <c r="E133" s="194">
        <v>6690.39</v>
      </c>
      <c r="F133" s="45">
        <f t="shared" si="1"/>
        <v>98.066487841343829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58648.68</v>
      </c>
      <c r="E138" s="194">
        <v>60741.01</v>
      </c>
      <c r="F138" s="45">
        <f t="shared" si="1"/>
        <v>103.56756537402036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7050</v>
      </c>
      <c r="E140" s="194">
        <v>14500</v>
      </c>
      <c r="F140" s="45">
        <f t="shared" si="1"/>
        <v>205.67375886524823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3785527.7300000004</v>
      </c>
      <c r="E141" s="81">
        <f t="shared" si="28"/>
        <v>8340982.830000001</v>
      </c>
      <c r="F141" s="61">
        <f t="shared" si="1"/>
        <v>220.33870638163307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552090.56000000006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552090.56000000006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552090.56000000006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552090.56000000006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340218.84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12900547.4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6839629.1100000003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993990.29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1232418.1000000001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4010442.69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1345.9</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7544.97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110100.31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419248.69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64538.16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1493795.45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3613518.02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3613518.02</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953604.82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8352317.4299999997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6739005.8300000001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935257.63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1194764.8799999999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4009746.29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1345.9</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7544.97</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109435.31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416372.69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64538.16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1314502.43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66500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66500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232309.17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4888448.8100000005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24943.010000000002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19823.09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14478.21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500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13978.21</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5344.88</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5344.88</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5119.92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560.89</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4559.03</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4863505.8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141586.97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194311.16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3746102.23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781505.44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29582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2026-02-27T10:44:07Z</cp:lastPrinted>
  <dcterms:created xsi:type="dcterms:W3CDTF">2022-04-01T05:14:30Z</dcterms:created>
  <dcterms:modified xsi:type="dcterms:W3CDTF">2026-03-03T09:22:45Z</dcterms:modified>
</cp:coreProperties>
</file>